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90" windowHeight="9105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Prehlad!$9:$12</definedName>
    <definedName name="_xlnm.Print_Area" localSheetId="0">'Kryci list'!$A:$J</definedName>
    <definedName name="_xlnm.Print_Area" localSheetId="1">Prehlad!$A:$O</definedName>
  </definedNames>
  <calcPr calcId="114210" fullCalcOnLoad="1"/>
</workbook>
</file>

<file path=xl/calcChain.xml><?xml version="1.0" encoding="utf-8"?>
<calcChain xmlns="http://schemas.openxmlformats.org/spreadsheetml/2006/main">
  <c r="I30" i="3"/>
  <c r="J30"/>
  <c r="E66" i="5"/>
  <c r="E52"/>
  <c r="E43"/>
  <c r="E36"/>
  <c r="F1" i="3"/>
  <c r="F12"/>
  <c r="J12"/>
  <c r="F13"/>
  <c r="J13"/>
  <c r="F14"/>
  <c r="J14"/>
  <c r="F17"/>
  <c r="F18"/>
  <c r="F19"/>
  <c r="J20"/>
  <c r="F26"/>
  <c r="J26"/>
  <c r="E16"/>
  <c r="E20"/>
  <c r="D16"/>
  <c r="E31" i="5"/>
  <c r="E68"/>
  <c r="E70"/>
  <c r="F16" i="3"/>
  <c r="F20"/>
  <c r="J28"/>
  <c r="I29"/>
  <c r="J29"/>
  <c r="J31"/>
  <c r="D20"/>
</calcChain>
</file>

<file path=xl/sharedStrings.xml><?xml version="1.0" encoding="utf-8"?>
<sst xmlns="http://schemas.openxmlformats.org/spreadsheetml/2006/main" count="270" uniqueCount="187">
  <si>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</si>
  <si>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</si>
  <si>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</si>
  <si>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</si>
  <si>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</si>
  <si>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</si>
  <si>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</si>
  <si>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</si>
  <si>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</si>
  <si>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</si>
  <si>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</si>
  <si>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</si>
  <si>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</si>
  <si>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</si>
  <si>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</si>
  <si>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</si>
  <si>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</si>
  <si>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</si>
  <si>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</si>
  <si>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>VF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</si>
  <si>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</si>
  <si>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</si>
  <si>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</si>
  <si>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</si>
  <si>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</si>
  <si>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</si>
  <si>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</si>
  <si>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</si>
  <si>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</si>
  <si>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</si>
  <si>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</si>
  <si>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</si>
  <si>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</si>
  <si>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</si>
  <si>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</si>
  <si>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</si>
  <si>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</si>
  <si>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</si>
  <si>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</si>
  <si>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</si>
  <si>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</si>
  <si>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</si>
  <si>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</si>
  <si>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</si>
  <si>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</si>
  <si>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>podpis:</t>
  </si>
  <si>
    <t>dátum:</t>
  </si>
  <si>
    <t>F</t>
  </si>
  <si>
    <t>odberateľ, obstarávateľ</t>
  </si>
  <si>
    <t>dodávateľ, zhotoviteľ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</si>
  <si>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</si>
  <si>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</si>
  <si>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</si>
  <si>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</si>
  <si>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</si>
  <si>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</si>
  <si>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</si>
  <si>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</si>
  <si>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</si>
  <si>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</si>
  <si>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</si>
  <si>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</si>
  <si>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</si>
  <si>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</si>
  <si>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</si>
  <si>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</si>
  <si>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</si>
  <si>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</si>
  <si>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</si>
  <si>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</si>
  <si>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</si>
  <si>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</si>
  <si>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</si>
  <si>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</si>
  <si>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</si>
  <si>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</si>
  <si>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</si>
  <si>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</si>
  <si>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</si>
  <si>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</si>
  <si>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</si>
  <si>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</si>
  <si>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</si>
  <si>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</si>
  <si>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</si>
  <si>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</si>
  <si>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</si>
  <si>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</si>
  <si>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</si>
  <si>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</si>
  <si>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 xml:space="preserve">Odberateľ: Mestská časť Bratislava-Nové Mesto, Junácka č.1, Bratislava </t>
  </si>
  <si>
    <t xml:space="preserve">Projektant: SD architects s.r.o., Jedenásta 9, Bratislava </t>
  </si>
  <si>
    <t>Objekt : SO 01 Spevnené plochy</t>
  </si>
  <si>
    <t>Ceny</t>
  </si>
  <si>
    <t xml:space="preserve">Mestská časť Bratislava-Nové Mesto, Junácka č.1, Bratislava </t>
  </si>
  <si>
    <t xml:space="preserve">SD architects s.r.o., Jedenásta 9, Bratislava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</si>
  <si>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</si>
  <si>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</si>
  <si>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</si>
  <si>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</si>
  <si>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</si>
  <si>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</si>
  <si>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</si>
  <si>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</si>
  <si>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</si>
  <si>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</si>
  <si>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</si>
  <si>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</si>
  <si>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</si>
  <si>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221</t>
  </si>
  <si>
    <t xml:space="preserve">11310-6614   </t>
  </si>
  <si>
    <t>Rozoberanie zámkovej dlažby do sute</t>
  </si>
  <si>
    <t>m2</t>
  </si>
  <si>
    <t>"ozn.1a"   289,5 =   289,500</t>
  </si>
  <si>
    <t xml:space="preserve">11310-7221   </t>
  </si>
  <si>
    <t>Odstránenie podkladov z kameniva</t>
  </si>
  <si>
    <t>272</t>
  </si>
  <si>
    <t xml:space="preserve">11320-4111   </t>
  </si>
  <si>
    <t>Vytrhanie obrubníkov vrátane betónového lôžka</t>
  </si>
  <si>
    <t>m</t>
  </si>
  <si>
    <t>"ozn.1a"   280,0 =   280,000</t>
  </si>
  <si>
    <t>001</t>
  </si>
  <si>
    <t xml:space="preserve">12220-1101   </t>
  </si>
  <si>
    <t>Odkopávky jestvujúcich kopcov</t>
  </si>
  <si>
    <t>m3</t>
  </si>
  <si>
    <t>"ozn.1b, 1c"    51,0+97,0 =   148,000</t>
  </si>
  <si>
    <t xml:space="preserve">12220-11011  </t>
  </si>
  <si>
    <t>Odkopávky pre kamienkový koberec</t>
  </si>
  <si>
    <t>"ozn.1a, 1b"    316,9*0,2 =   63,380</t>
  </si>
  <si>
    <t xml:space="preserve">16220-1101   </t>
  </si>
  <si>
    <t>Vodorovné premiestnenie výkopu do 20 m horn. tr. 1-4 použité pre zásyp vyb. plôch</t>
  </si>
  <si>
    <t xml:space="preserve">16220-1102   </t>
  </si>
  <si>
    <t>Vodorovné premiestnenie výkopu do 50 m horn. tr. 1-4 použité pre nový kopec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</si>
  <si>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</si>
  <si>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</si>
  <si>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</si>
  <si>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</si>
  <si>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"ozn.1a, 1b"    316,9 =   316,900</t>
  </si>
  <si>
    <t xml:space="preserve">2 - ZÁKLADY  spolu: </t>
  </si>
  <si>
    <t>5 - KOMUNIKÁCIE</t>
  </si>
  <si>
    <t xml:space="preserve">56473-1111   </t>
  </si>
  <si>
    <t>Podklad z kameniva hrub. drveného 32-63 mm hr. 100 mm</t>
  </si>
  <si>
    <t xml:space="preserve">56711-7113   </t>
  </si>
  <si>
    <t>Podklad z prostého betónu tr. C 16/20 hr. 100 mm</t>
  </si>
  <si>
    <t xml:space="preserve">5 - KOMUNIKÁCIE  spolu: </t>
  </si>
  <si>
    <t>6 - ÚPRAVY POVRCHOV, PODLAHY, VÝPLNE</t>
  </si>
  <si>
    <t>011</t>
  </si>
  <si>
    <t xml:space="preserve">63136-2161   </t>
  </si>
  <si>
    <t>Výstuž betónových mazanín zo zvarovaných sietí Kari d drôtu 6 mm, oko 10 cm</t>
  </si>
  <si>
    <t xml:space="preserve">63157-10001  </t>
  </si>
  <si>
    <t>Kamienkový koberec</t>
  </si>
  <si>
    <t xml:space="preserve">63248-1213   </t>
  </si>
  <si>
    <t>Separačná vrstva z PE fólie</t>
  </si>
  <si>
    <t xml:space="preserve">6 - ÚPRAVY POVRCHOV, PODLAHY, VÝPLNE  spolu: </t>
  </si>
  <si>
    <t>9 - OSTATNÉ KONŠTRUKCIE A PRÁCE</t>
  </si>
  <si>
    <t xml:space="preserve">91653-11111  </t>
  </si>
  <si>
    <t>Plastový obrubník, kompl.D+M</t>
  </si>
  <si>
    <t>"ozn.1a, 1b"    354,1 =   354,100</t>
  </si>
  <si>
    <t>015</t>
  </si>
  <si>
    <t xml:space="preserve">91653-11112  </t>
  </si>
  <si>
    <t>Osadenie palisád hromadne zabetón. dĺ.1m - osad. podľa tech.listu výr., vr. zemných prác</t>
  </si>
  <si>
    <t>MAT</t>
  </si>
  <si>
    <t xml:space="preserve">592 3B0116   </t>
  </si>
  <si>
    <t>Palisáda výška 100cm "ref. výrobok Premac City"</t>
  </si>
  <si>
    <t>kus</t>
  </si>
  <si>
    <t>33,0/0,165*1,02 =   204,000</t>
  </si>
  <si>
    <t xml:space="preserve">97908-2213   </t>
  </si>
  <si>
    <t>Vodorovná doprava sute po suchu do 1 km</t>
  </si>
  <si>
    <t>t</t>
  </si>
  <si>
    <t xml:space="preserve">97908-2219   </t>
  </si>
  <si>
    <t>Príplatok za každý ďalší 1 km sute</t>
  </si>
  <si>
    <t>115,42*19 =   2192,980</t>
  </si>
  <si>
    <t xml:space="preserve">97908-7212   </t>
  </si>
  <si>
    <t>Nakladanie sute na dopravný prostriedok</t>
  </si>
  <si>
    <t xml:space="preserve">99511-7110   </t>
  </si>
  <si>
    <t>Poplatok za skládku</t>
  </si>
  <si>
    <t xml:space="preserve">99822-4111   </t>
  </si>
  <si>
    <t>Presun hmôt</t>
  </si>
  <si>
    <t xml:space="preserve">9 - OSTATNÉ KONŠTRUKCIE A PRÁCE  spolu: </t>
  </si>
  <si>
    <t xml:space="preserve">PRÁCE A DODÁVKY HSV  spolu: </t>
  </si>
  <si>
    <t>Celkom bez DPH:</t>
  </si>
  <si>
    <t>Celkom s DPH:</t>
  </si>
  <si>
    <t>Celkom</t>
  </si>
  <si>
    <t>Stavba : Revitalizácia detského ihriska a multifunkčného športoviska - Mierová kolónia, Bratislava</t>
  </si>
  <si>
    <t>Dátum: 10.04.2018</t>
  </si>
  <si>
    <t>Dňa: 10.04.2018</t>
  </si>
  <si>
    <t>Výkaz výmer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</si>
</sst>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6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2" applyBorder="0">
      <alignment vertical="center"/>
    </xf>
    <xf numFmtId="0" fontId="6" fillId="0" borderId="2">
      <alignment vertical="center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</cellStyleXfs>
  <cellXfs count="160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3" xfId="26" applyFont="1" applyBorder="1" applyAlignment="1">
      <alignment horizontal="left" vertical="center"/>
    </xf>
    <xf numFmtId="0" fontId="1" fillId="0" borderId="3" xfId="26" applyFont="1" applyBorder="1" applyAlignment="1">
      <alignment horizontal="right" vertical="center"/>
    </xf>
    <xf numFmtId="0" fontId="1" fillId="0" borderId="4" xfId="26" applyFont="1" applyBorder="1" applyAlignment="1">
      <alignment horizontal="left" vertical="center"/>
    </xf>
    <xf numFmtId="0" fontId="1" fillId="0" borderId="5" xfId="26" applyFont="1" applyBorder="1" applyAlignment="1">
      <alignment horizontal="left" vertical="center"/>
    </xf>
    <xf numFmtId="0" fontId="1" fillId="0" borderId="5" xfId="26" applyFont="1" applyBorder="1" applyAlignment="1">
      <alignment horizontal="right" vertical="center"/>
    </xf>
    <xf numFmtId="0" fontId="1" fillId="0" borderId="6" xfId="26" applyFont="1" applyBorder="1" applyAlignment="1">
      <alignment horizontal="left" vertical="center"/>
    </xf>
    <xf numFmtId="0" fontId="1" fillId="0" borderId="7" xfId="26" applyFont="1" applyBorder="1" applyAlignment="1">
      <alignment horizontal="right" vertical="center"/>
    </xf>
    <xf numFmtId="0" fontId="1" fillId="0" borderId="7" xfId="26" applyFont="1" applyBorder="1" applyAlignment="1">
      <alignment horizontal="left" vertical="center"/>
    </xf>
    <xf numFmtId="0" fontId="1" fillId="0" borderId="8" xfId="26" applyFont="1" applyBorder="1" applyAlignment="1">
      <alignment horizontal="left" vertical="center"/>
    </xf>
    <xf numFmtId="0" fontId="1" fillId="0" borderId="9" xfId="26" applyFont="1" applyBorder="1" applyAlignment="1">
      <alignment horizontal="left" vertical="center"/>
    </xf>
    <xf numFmtId="0" fontId="1" fillId="0" borderId="10" xfId="26" applyFont="1" applyBorder="1" applyAlignment="1">
      <alignment horizontal="left" vertical="center"/>
    </xf>
    <xf numFmtId="0" fontId="1" fillId="0" borderId="11" xfId="26" applyFont="1" applyBorder="1" applyAlignment="1">
      <alignment horizontal="left" vertical="center"/>
    </xf>
    <xf numFmtId="0" fontId="1" fillId="0" borderId="12" xfId="26" applyFont="1" applyBorder="1" applyAlignment="1">
      <alignment horizontal="left" vertical="center"/>
    </xf>
    <xf numFmtId="0" fontId="1" fillId="0" borderId="12" xfId="26" applyFont="1" applyBorder="1" applyAlignment="1">
      <alignment horizontal="center" vertical="center"/>
    </xf>
    <xf numFmtId="0" fontId="1" fillId="0" borderId="13" xfId="26" applyFont="1" applyBorder="1" applyAlignment="1">
      <alignment horizontal="center" vertical="center"/>
    </xf>
    <xf numFmtId="0" fontId="1" fillId="0" borderId="14" xfId="26" applyFont="1" applyBorder="1" applyAlignment="1">
      <alignment horizontal="center" vertical="center"/>
    </xf>
    <xf numFmtId="0" fontId="1" fillId="0" borderId="15" xfId="26" applyFont="1" applyBorder="1" applyAlignment="1">
      <alignment horizontal="center" vertical="center"/>
    </xf>
    <xf numFmtId="0" fontId="1" fillId="0" borderId="16" xfId="26" applyFont="1" applyBorder="1" applyAlignment="1">
      <alignment horizontal="center" vertical="center"/>
    </xf>
    <xf numFmtId="0" fontId="1" fillId="0" borderId="17" xfId="26" applyFont="1" applyBorder="1" applyAlignment="1">
      <alignment horizontal="center" vertical="center"/>
    </xf>
    <xf numFmtId="0" fontId="1" fillId="0" borderId="18" xfId="26" applyFont="1" applyBorder="1" applyAlignment="1">
      <alignment horizontal="left" vertical="center"/>
    </xf>
    <xf numFmtId="0" fontId="1" fillId="0" borderId="19" xfId="26" applyFont="1" applyBorder="1" applyAlignment="1">
      <alignment horizontal="left" vertical="center"/>
    </xf>
    <xf numFmtId="0" fontId="1" fillId="0" borderId="20" xfId="26" applyFont="1" applyBorder="1" applyAlignment="1">
      <alignment horizontal="center" vertical="center"/>
    </xf>
    <xf numFmtId="0" fontId="1" fillId="0" borderId="2" xfId="26" applyFont="1" applyBorder="1" applyAlignment="1">
      <alignment horizontal="left" vertical="center"/>
    </xf>
    <xf numFmtId="0" fontId="1" fillId="0" borderId="21" xfId="26" applyFont="1" applyBorder="1" applyAlignment="1">
      <alignment horizontal="left" vertical="center"/>
    </xf>
    <xf numFmtId="0" fontId="1" fillId="0" borderId="22" xfId="26" applyFont="1" applyBorder="1" applyAlignment="1">
      <alignment horizontal="center" vertical="center"/>
    </xf>
    <xf numFmtId="0" fontId="1" fillId="0" borderId="23" xfId="26" applyFont="1" applyBorder="1" applyAlignment="1">
      <alignment horizontal="left" vertical="center"/>
    </xf>
    <xf numFmtId="0" fontId="1" fillId="0" borderId="24" xfId="26" applyFont="1" applyBorder="1" applyAlignment="1">
      <alignment horizontal="center" vertical="center"/>
    </xf>
    <xf numFmtId="0" fontId="1" fillId="0" borderId="25" xfId="26" applyFont="1" applyBorder="1" applyAlignment="1">
      <alignment horizontal="left" vertical="center"/>
    </xf>
    <xf numFmtId="10" fontId="1" fillId="0" borderId="25" xfId="26" applyNumberFormat="1" applyFont="1" applyBorder="1" applyAlignment="1">
      <alignment horizontal="right" vertical="center"/>
    </xf>
    <xf numFmtId="0" fontId="1" fillId="0" borderId="26" xfId="26" applyFont="1" applyBorder="1" applyAlignment="1">
      <alignment horizontal="left" vertical="center"/>
    </xf>
    <xf numFmtId="0" fontId="1" fillId="0" borderId="24" xfId="26" applyFont="1" applyBorder="1" applyAlignment="1">
      <alignment horizontal="right" vertical="center"/>
    </xf>
    <xf numFmtId="0" fontId="1" fillId="0" borderId="27" xfId="26" applyFont="1" applyBorder="1" applyAlignment="1">
      <alignment horizontal="center" vertical="center"/>
    </xf>
    <xf numFmtId="0" fontId="1" fillId="0" borderId="28" xfId="26" applyFont="1" applyBorder="1" applyAlignment="1">
      <alignment horizontal="left" vertical="center"/>
    </xf>
    <xf numFmtId="0" fontId="1" fillId="0" borderId="28" xfId="26" applyFont="1" applyBorder="1" applyAlignment="1">
      <alignment horizontal="right" vertical="center"/>
    </xf>
    <xf numFmtId="0" fontId="1" fillId="0" borderId="29" xfId="26" applyFont="1" applyBorder="1" applyAlignment="1">
      <alignment horizontal="right" vertical="center"/>
    </xf>
    <xf numFmtId="3" fontId="1" fillId="0" borderId="0" xfId="26" applyNumberFormat="1" applyFont="1" applyBorder="1" applyAlignment="1">
      <alignment horizontal="right" vertical="center"/>
    </xf>
    <xf numFmtId="0" fontId="1" fillId="0" borderId="27" xfId="26" applyFont="1" applyBorder="1" applyAlignment="1">
      <alignment horizontal="left" vertical="center"/>
    </xf>
    <xf numFmtId="0" fontId="1" fillId="0" borderId="0" xfId="26" applyFont="1" applyBorder="1" applyAlignment="1">
      <alignment horizontal="right" vertical="center"/>
    </xf>
    <xf numFmtId="0" fontId="1" fillId="0" borderId="0" xfId="26" applyFont="1" applyBorder="1" applyAlignment="1">
      <alignment horizontal="left" vertical="center"/>
    </xf>
    <xf numFmtId="0" fontId="1" fillId="0" borderId="30" xfId="26" applyFont="1" applyBorder="1" applyAlignment="1">
      <alignment horizontal="right" vertical="center"/>
    </xf>
    <xf numFmtId="3" fontId="1" fillId="0" borderId="30" xfId="26" applyNumberFormat="1" applyFont="1" applyBorder="1" applyAlignment="1">
      <alignment horizontal="right" vertical="center"/>
    </xf>
    <xf numFmtId="3" fontId="1" fillId="0" borderId="31" xfId="26" applyNumberFormat="1" applyFont="1" applyBorder="1" applyAlignment="1">
      <alignment horizontal="right" vertical="center"/>
    </xf>
    <xf numFmtId="0" fontId="1" fillId="0" borderId="32" xfId="26" applyFont="1" applyBorder="1" applyAlignment="1">
      <alignment horizontal="left" vertical="center"/>
    </xf>
    <xf numFmtId="0" fontId="1" fillId="0" borderId="28" xfId="26" applyFont="1" applyBorder="1" applyAlignment="1">
      <alignment horizontal="center" vertical="center"/>
    </xf>
    <xf numFmtId="0" fontId="1" fillId="0" borderId="33" xfId="26" applyFont="1" applyBorder="1" applyAlignment="1">
      <alignment horizontal="center" vertical="center"/>
    </xf>
    <xf numFmtId="0" fontId="1" fillId="0" borderId="34" xfId="26" applyFont="1" applyBorder="1" applyAlignment="1">
      <alignment horizontal="left" vertical="center"/>
    </xf>
    <xf numFmtId="0" fontId="1" fillId="0" borderId="0" xfId="26" applyFont="1"/>
    <xf numFmtId="0" fontId="1" fillId="0" borderId="0" xfId="26" applyFont="1" applyAlignment="1">
      <alignment horizontal="left" vertical="center"/>
    </xf>
    <xf numFmtId="0" fontId="1" fillId="0" borderId="14" xfId="26" applyFont="1" applyBorder="1" applyAlignment="1">
      <alignment horizontal="left" vertical="center"/>
    </xf>
    <xf numFmtId="0" fontId="3" fillId="0" borderId="35" xfId="26" applyFont="1" applyBorder="1" applyAlignment="1">
      <alignment horizontal="center" vertical="center"/>
    </xf>
    <xf numFmtId="0" fontId="3" fillId="0" borderId="36" xfId="26" applyFont="1" applyBorder="1" applyAlignment="1">
      <alignment horizontal="center" vertical="center"/>
    </xf>
    <xf numFmtId="0" fontId="1" fillId="0" borderId="37" xfId="26" applyFont="1" applyBorder="1" applyAlignment="1">
      <alignment horizontal="left" vertical="center"/>
    </xf>
    <xf numFmtId="167" fontId="1" fillId="0" borderId="38" xfId="26" applyNumberFormat="1" applyFont="1" applyBorder="1" applyAlignment="1">
      <alignment horizontal="right" vertical="center"/>
    </xf>
    <xf numFmtId="0" fontId="1" fillId="0" borderId="26" xfId="26" applyFont="1" applyBorder="1" applyAlignment="1">
      <alignment horizontal="right" vertical="center"/>
    </xf>
    <xf numFmtId="0" fontId="1" fillId="0" borderId="39" xfId="26" applyNumberFormat="1" applyFont="1" applyBorder="1" applyAlignment="1">
      <alignment horizontal="left" vertical="center"/>
    </xf>
    <xf numFmtId="10" fontId="1" fillId="0" borderId="5" xfId="26" applyNumberFormat="1" applyFont="1" applyBorder="1" applyAlignment="1">
      <alignment horizontal="right" vertical="center"/>
    </xf>
    <xf numFmtId="10" fontId="1" fillId="0" borderId="40" xfId="26" applyNumberFormat="1" applyFont="1" applyBorder="1" applyAlignment="1">
      <alignment horizontal="right" vertical="center"/>
    </xf>
    <xf numFmtId="0" fontId="1" fillId="0" borderId="41" xfId="26" applyFont="1" applyBorder="1" applyAlignment="1">
      <alignment horizontal="right" vertical="center"/>
    </xf>
    <xf numFmtId="0" fontId="1" fillId="0" borderId="42" xfId="26" applyFont="1" applyBorder="1" applyAlignment="1">
      <alignment horizontal="right" vertical="center"/>
    </xf>
    <xf numFmtId="0" fontId="1" fillId="0" borderId="8" xfId="26" applyFont="1" applyBorder="1" applyAlignment="1">
      <alignment horizontal="right" vertical="center"/>
    </xf>
    <xf numFmtId="0" fontId="1" fillId="0" borderId="9" xfId="26" applyFont="1" applyBorder="1" applyAlignment="1">
      <alignment horizontal="right" vertical="center"/>
    </xf>
    <xf numFmtId="0" fontId="1" fillId="0" borderId="43" xfId="0" applyNumberFormat="1" applyFont="1" applyBorder="1" applyAlignment="1" applyProtection="1">
      <alignment horizontal="center"/>
    </xf>
    <xf numFmtId="0" fontId="1" fillId="0" borderId="44" xfId="0" applyNumberFormat="1" applyFont="1" applyBorder="1" applyAlignment="1" applyProtection="1">
      <alignment horizontal="center"/>
    </xf>
    <xf numFmtId="0" fontId="1" fillId="0" borderId="45" xfId="0" applyNumberFormat="1" applyFont="1" applyBorder="1" applyAlignment="1" applyProtection="1">
      <alignment horizontal="center"/>
    </xf>
    <xf numFmtId="0" fontId="1" fillId="0" borderId="46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47" xfId="26" applyNumberFormat="1" applyFont="1" applyBorder="1" applyAlignment="1">
      <alignment horizontal="right" vertical="center"/>
    </xf>
    <xf numFmtId="3" fontId="1" fillId="0" borderId="48" xfId="26" applyNumberFormat="1" applyFont="1" applyBorder="1" applyAlignment="1">
      <alignment horizontal="right" vertical="center"/>
    </xf>
    <xf numFmtId="3" fontId="1" fillId="0" borderId="49" xfId="26" applyNumberFormat="1" applyFont="1" applyBorder="1" applyAlignment="1">
      <alignment horizontal="right" vertical="center"/>
    </xf>
    <xf numFmtId="3" fontId="1" fillId="0" borderId="50" xfId="26" applyNumberFormat="1" applyFont="1" applyBorder="1" applyAlignment="1">
      <alignment horizontal="right" vertical="center"/>
    </xf>
    <xf numFmtId="3" fontId="1" fillId="0" borderId="51" xfId="26" applyNumberFormat="1" applyFont="1" applyBorder="1" applyAlignment="1">
      <alignment horizontal="right" vertical="center"/>
    </xf>
    <xf numFmtId="3" fontId="1" fillId="0" borderId="10" xfId="26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0" fillId="0" borderId="0" xfId="25" applyFont="1"/>
    <xf numFmtId="0" fontId="11" fillId="0" borderId="0" xfId="25" applyFont="1"/>
    <xf numFmtId="49" fontId="11" fillId="0" borderId="0" xfId="25" applyNumberFormat="1" applyFont="1"/>
    <xf numFmtId="0" fontId="1" fillId="0" borderId="52" xfId="0" applyNumberFormat="1" applyFont="1" applyBorder="1" applyAlignment="1" applyProtection="1">
      <alignment horizontal="center"/>
    </xf>
    <xf numFmtId="0" fontId="1" fillId="0" borderId="53" xfId="0" applyNumberFormat="1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Continuous"/>
    </xf>
    <xf numFmtId="0" fontId="1" fillId="0" borderId="56" xfId="0" applyFont="1" applyBorder="1" applyAlignment="1" applyProtection="1">
      <alignment horizontal="centerContinuous"/>
    </xf>
    <xf numFmtId="0" fontId="1" fillId="0" borderId="57" xfId="0" applyFont="1" applyBorder="1" applyAlignment="1" applyProtection="1">
      <alignment horizontal="centerContinuous"/>
    </xf>
    <xf numFmtId="0" fontId="1" fillId="0" borderId="58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" fontId="1" fillId="0" borderId="18" xfId="26" applyNumberFormat="1" applyFont="1" applyBorder="1" applyAlignment="1">
      <alignment horizontal="right" vertical="center"/>
    </xf>
    <xf numFmtId="4" fontId="1" fillId="0" borderId="60" xfId="26" applyNumberFormat="1" applyFont="1" applyBorder="1" applyAlignment="1">
      <alignment horizontal="right" vertical="center"/>
    </xf>
    <xf numFmtId="4" fontId="1" fillId="0" borderId="2" xfId="26" applyNumberFormat="1" applyFont="1" applyBorder="1" applyAlignment="1">
      <alignment horizontal="right" vertical="center"/>
    </xf>
    <xf numFmtId="4" fontId="1" fillId="0" borderId="61" xfId="26" applyNumberFormat="1" applyFont="1" applyBorder="1" applyAlignment="1">
      <alignment horizontal="right" vertical="center"/>
    </xf>
    <xf numFmtId="4" fontId="1" fillId="0" borderId="62" xfId="26" applyNumberFormat="1" applyFont="1" applyBorder="1" applyAlignment="1">
      <alignment horizontal="right" vertical="center"/>
    </xf>
    <xf numFmtId="4" fontId="1" fillId="0" borderId="23" xfId="26" applyNumberFormat="1" applyFont="1" applyBorder="1" applyAlignment="1">
      <alignment horizontal="right" vertical="center"/>
    </xf>
    <xf numFmtId="4" fontId="1" fillId="0" borderId="26" xfId="26" applyNumberFormat="1" applyFont="1" applyBorder="1" applyAlignment="1">
      <alignment horizontal="right" vertical="center"/>
    </xf>
    <xf numFmtId="4" fontId="1" fillId="0" borderId="63" xfId="26" applyNumberFormat="1" applyFont="1" applyBorder="1" applyAlignment="1">
      <alignment horizontal="right" vertical="center"/>
    </xf>
    <xf numFmtId="4" fontId="1" fillId="0" borderId="25" xfId="26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10" fillId="0" borderId="0" xfId="25" applyNumberFormat="1" applyFont="1"/>
    <xf numFmtId="0" fontId="2" fillId="0" borderId="0" xfId="25" applyFont="1" applyAlignment="1">
      <alignment horizontal="center" vertical="center"/>
    </xf>
    <xf numFmtId="0" fontId="13" fillId="0" borderId="41" xfId="26" applyFont="1" applyBorder="1" applyAlignment="1">
      <alignment horizontal="left" vertical="center"/>
    </xf>
    <xf numFmtId="0" fontId="13" fillId="0" borderId="3" xfId="26" applyFont="1" applyBorder="1" applyAlignment="1">
      <alignment horizontal="left" vertical="center"/>
    </xf>
    <xf numFmtId="0" fontId="13" fillId="0" borderId="3" xfId="26" applyFont="1" applyBorder="1" applyAlignment="1">
      <alignment horizontal="right" vertical="center"/>
    </xf>
    <xf numFmtId="0" fontId="13" fillId="0" borderId="50" xfId="26" applyFont="1" applyBorder="1" applyAlignment="1">
      <alignment horizontal="left" vertical="center"/>
    </xf>
    <xf numFmtId="0" fontId="13" fillId="0" borderId="4" xfId="26" applyFont="1" applyBorder="1" applyAlignment="1">
      <alignment horizontal="left" vertical="center"/>
    </xf>
    <xf numFmtId="0" fontId="13" fillId="0" borderId="5" xfId="26" applyFont="1" applyBorder="1" applyAlignment="1">
      <alignment horizontal="left" vertical="center"/>
    </xf>
    <xf numFmtId="0" fontId="13" fillId="0" borderId="5" xfId="26" applyFont="1" applyBorder="1" applyAlignment="1">
      <alignment horizontal="right" vertical="center"/>
    </xf>
    <xf numFmtId="0" fontId="13" fillId="0" borderId="6" xfId="26" applyFont="1" applyBorder="1" applyAlignment="1">
      <alignment horizontal="left" vertical="center"/>
    </xf>
    <xf numFmtId="0" fontId="13" fillId="0" borderId="64" xfId="26" applyFont="1" applyBorder="1" applyAlignment="1">
      <alignment horizontal="left" vertical="center"/>
    </xf>
    <xf numFmtId="0" fontId="13" fillId="0" borderId="65" xfId="26" applyFont="1" applyBorder="1" applyAlignment="1">
      <alignment horizontal="left" vertical="center"/>
    </xf>
    <xf numFmtId="0" fontId="13" fillId="0" borderId="65" xfId="26" applyFont="1" applyBorder="1" applyAlignment="1">
      <alignment horizontal="right" vertical="center"/>
    </xf>
    <xf numFmtId="0" fontId="13" fillId="0" borderId="66" xfId="26" applyFont="1" applyBorder="1" applyAlignment="1">
      <alignment horizontal="left" vertical="center"/>
    </xf>
    <xf numFmtId="0" fontId="13" fillId="0" borderId="67" xfId="26" applyFont="1" applyBorder="1" applyAlignment="1">
      <alignment horizontal="left" vertical="center"/>
    </xf>
    <xf numFmtId="0" fontId="13" fillId="0" borderId="68" xfId="26" applyFont="1" applyBorder="1" applyAlignment="1">
      <alignment horizontal="left" vertical="center"/>
    </xf>
    <xf numFmtId="0" fontId="13" fillId="0" borderId="68" xfId="26" applyFont="1" applyBorder="1" applyAlignment="1">
      <alignment horizontal="right" vertical="center"/>
    </xf>
    <xf numFmtId="0" fontId="13" fillId="0" borderId="69" xfId="26" applyFont="1" applyBorder="1" applyAlignment="1">
      <alignment horizontal="left" vertical="center"/>
    </xf>
    <xf numFmtId="0" fontId="13" fillId="0" borderId="42" xfId="26" applyFont="1" applyBorder="1" applyAlignment="1">
      <alignment horizontal="left" vertical="center"/>
    </xf>
    <xf numFmtId="0" fontId="13" fillId="0" borderId="7" xfId="26" applyFont="1" applyBorder="1" applyAlignment="1">
      <alignment horizontal="right" vertical="center"/>
    </xf>
    <xf numFmtId="0" fontId="13" fillId="0" borderId="7" xfId="26" applyFont="1" applyBorder="1" applyAlignment="1">
      <alignment horizontal="left" vertical="center"/>
    </xf>
    <xf numFmtId="0" fontId="13" fillId="0" borderId="51" xfId="26" applyFont="1" applyBorder="1" applyAlignment="1">
      <alignment horizontal="left" vertical="center"/>
    </xf>
    <xf numFmtId="0" fontId="13" fillId="0" borderId="8" xfId="26" applyFont="1" applyBorder="1" applyAlignment="1">
      <alignment horizontal="left" vertical="center"/>
    </xf>
    <xf numFmtId="0" fontId="13" fillId="0" borderId="9" xfId="26" applyFont="1" applyBorder="1" applyAlignment="1">
      <alignment horizontal="left" vertical="center"/>
    </xf>
    <xf numFmtId="0" fontId="13" fillId="0" borderId="10" xfId="26" applyFont="1" applyBorder="1" applyAlignment="1">
      <alignment horizontal="left" vertical="center"/>
    </xf>
    <xf numFmtId="0" fontId="13" fillId="0" borderId="19" xfId="26" applyFont="1" applyBorder="1" applyAlignment="1">
      <alignment horizontal="left" vertical="center"/>
    </xf>
    <xf numFmtId="0" fontId="13" fillId="0" borderId="48" xfId="26" applyFont="1" applyBorder="1" applyAlignment="1">
      <alignment horizontal="right" vertical="center"/>
    </xf>
    <xf numFmtId="4" fontId="13" fillId="0" borderId="60" xfId="26" applyNumberFormat="1" applyFont="1" applyBorder="1" applyAlignment="1">
      <alignment horizontal="right" vertical="center"/>
    </xf>
    <xf numFmtId="0" fontId="13" fillId="0" borderId="26" xfId="26" applyFont="1" applyBorder="1" applyAlignment="1">
      <alignment horizontal="left" vertical="center"/>
    </xf>
    <xf numFmtId="0" fontId="13" fillId="0" borderId="24" xfId="26" applyFont="1" applyBorder="1" applyAlignment="1">
      <alignment horizontal="right" vertical="center"/>
    </xf>
    <xf numFmtId="4" fontId="13" fillId="0" borderId="63" xfId="26" applyNumberFormat="1" applyFont="1" applyBorder="1" applyAlignment="1">
      <alignment horizontal="right" vertical="center"/>
    </xf>
    <xf numFmtId="0" fontId="13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1" fillId="0" borderId="54" xfId="0" applyFont="1" applyBorder="1" applyAlignment="1" applyProtection="1">
      <alignment horizontal="center" wrapText="1"/>
    </xf>
    <xf numFmtId="0" fontId="1" fillId="0" borderId="58" xfId="0" applyFont="1" applyBorder="1" applyAlignment="1" applyProtection="1">
      <alignment horizontal="center" wrapText="1"/>
    </xf>
    <xf numFmtId="49" fontId="3" fillId="0" borderId="0" xfId="0" applyNumberFormat="1" applyFon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vertical="top" wrapText="1"/>
    </xf>
    <xf numFmtId="0" fontId="1" fillId="0" borderId="70" xfId="26" applyFont="1" applyBorder="1" applyAlignment="1">
      <alignment horizontal="left" vertical="center"/>
    </xf>
    <xf numFmtId="0" fontId="0" fillId="0" borderId="39" xfId="0" applyBorder="1" applyAlignment="1">
      <alignment vertical="center"/>
    </xf>
  </cellXfs>
  <cellStyles count="47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29" builtinId="30" hidden="1"/>
    <cellStyle name="20 % - zvýraznenie2" xfId="32" builtinId="34" hidden="1"/>
    <cellStyle name="20 % - zvýraznenie3" xfId="35" builtinId="38" hidden="1"/>
    <cellStyle name="20 % - zvýraznenie4" xfId="38" builtinId="42" hidden="1"/>
    <cellStyle name="20 % - zvýraznenie5" xfId="41" builtinId="46" hidden="1"/>
    <cellStyle name="20 % - zvýraznenie6" xfId="44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0" builtinId="31" hidden="1"/>
    <cellStyle name="40 % - zvýraznenie2" xfId="33" builtinId="35" hidden="1"/>
    <cellStyle name="40 % - zvýraznenie3" xfId="36" builtinId="39" hidden="1"/>
    <cellStyle name="40 % - zvýraznenie4" xfId="39" builtinId="43" hidden="1"/>
    <cellStyle name="40 % - zvýraznenie5" xfId="42" builtinId="47" hidden="1"/>
    <cellStyle name="40 % - zvýraznenie6" xfId="45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1" builtinId="32" hidden="1"/>
    <cellStyle name="60 % - zvýraznenie2" xfId="34" builtinId="36" hidden="1"/>
    <cellStyle name="60 % - zvýraznenie3" xfId="37" builtinId="40" hidden="1"/>
    <cellStyle name="60 % - zvýraznenie4" xfId="40" builtinId="44" hidden="1"/>
    <cellStyle name="60 % - zvýraznenie5" xfId="43" builtinId="48" hidden="1"/>
    <cellStyle name="60 % - zvýraznenie6" xfId="46" builtinId="52" hidden="1"/>
    <cellStyle name="data" xfId="24"/>
    <cellStyle name="normálne" xfId="0" builtinId="0"/>
    <cellStyle name="normálne_KLs" xfId="25"/>
    <cellStyle name="normálne_KLv" xfId="26"/>
    <cellStyle name="TEXT" xfId="27"/>
    <cellStyle name="TEXT1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00400" y="7458075"/>
          <a:ext cx="0" cy="2047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abSelected="1" workbookViewId="0">
      <selection activeCell="J7" sqref="J7"/>
    </sheetView>
  </sheetViews>
  <sheetFormatPr defaultRowHeight="12.75"/>
  <cols>
    <col min="1" max="1" width="0.7109375" style="54" customWidth="1"/>
    <col min="2" max="2" width="3.7109375" style="54" customWidth="1"/>
    <col min="3" max="3" width="7.5703125" style="54" customWidth="1"/>
    <col min="4" max="6" width="14" style="54" customWidth="1"/>
    <col min="7" max="7" width="3.85546875" style="54" customWidth="1"/>
    <col min="8" max="8" width="17.7109375" style="54" customWidth="1"/>
    <col min="9" max="9" width="8.7109375" style="54" customWidth="1"/>
    <col min="10" max="10" width="14" style="54" customWidth="1"/>
    <col min="11" max="11" width="2.28515625" style="54" customWidth="1"/>
    <col min="12" max="12" width="6.85546875" style="54" customWidth="1"/>
    <col min="13" max="23" width="9.140625" style="54"/>
    <col min="24" max="25" width="5.7109375" style="54" customWidth="1"/>
    <col min="26" max="26" width="6.5703125" style="54" customWidth="1"/>
    <col min="27" max="27" width="21.42578125" style="54" customWidth="1"/>
    <col min="28" max="28" width="4.28515625" style="54" customWidth="1"/>
    <col min="29" max="29" width="8.28515625" style="54" customWidth="1"/>
    <col min="30" max="30" width="8.7109375" style="54" customWidth="1"/>
    <col min="31" max="16384" width="9.140625" style="54"/>
  </cols>
  <sheetData>
    <row r="1" spans="2:30" ht="28.5" customHeight="1" thickBot="1">
      <c r="B1" s="55"/>
      <c r="C1" s="55"/>
      <c r="D1" s="55"/>
      <c r="F1" s="119" t="str">
        <f>CONCATENATE(AA2," ",AB2," ",AC2," ",AD2)</f>
        <v xml:space="preserve">Krycí list rozpočtu v EUR  </v>
      </c>
      <c r="G1" s="55"/>
      <c r="H1" s="55"/>
      <c r="I1" s="55"/>
      <c r="J1" s="55"/>
      <c r="Z1" s="90" t="s">
        <v>4</v>
      </c>
      <c r="AA1" s="90" t="s">
        <v>5</v>
      </c>
      <c r="AB1" s="90" t="s">
        <v>6</v>
      </c>
      <c r="AC1" s="90" t="s">
        <v>7</v>
      </c>
      <c r="AD1" s="90" t="s">
        <v>8</v>
      </c>
    </row>
    <row r="2" spans="2:30" ht="18" customHeight="1" thickTop="1">
      <c r="B2" s="120"/>
      <c r="C2" s="121" t="s">
        <v>183</v>
      </c>
      <c r="D2" s="121"/>
      <c r="E2" s="121"/>
      <c r="F2" s="121"/>
      <c r="G2" s="122"/>
      <c r="H2" s="121"/>
      <c r="I2" s="121"/>
      <c r="J2" s="123"/>
      <c r="Z2" s="90" t="s">
        <v>9</v>
      </c>
      <c r="AA2" s="91" t="s">
        <v>10</v>
      </c>
      <c r="AB2" s="91" t="s">
        <v>11</v>
      </c>
      <c r="AC2" s="91"/>
      <c r="AD2" s="92"/>
    </row>
    <row r="3" spans="2:30" ht="18" customHeight="1">
      <c r="B3" s="124"/>
      <c r="C3" s="125" t="s">
        <v>92</v>
      </c>
      <c r="D3" s="125"/>
      <c r="E3" s="125"/>
      <c r="F3" s="125"/>
      <c r="G3" s="126"/>
      <c r="H3" s="125"/>
      <c r="I3" s="125"/>
      <c r="J3" s="127"/>
      <c r="Z3" s="90" t="s">
        <v>12</v>
      </c>
      <c r="AA3" s="91" t="s">
        <v>13</v>
      </c>
      <c r="AB3" s="91" t="s">
        <v>11</v>
      </c>
      <c r="AC3" s="91" t="s">
        <v>14</v>
      </c>
      <c r="AD3" s="92" t="s">
        <v>15</v>
      </c>
    </row>
    <row r="4" spans="2:30" ht="18" customHeight="1">
      <c r="B4" s="128"/>
      <c r="C4" s="129"/>
      <c r="D4" s="129"/>
      <c r="E4" s="129"/>
      <c r="F4" s="129"/>
      <c r="G4" s="130"/>
      <c r="H4" s="129"/>
      <c r="I4" s="129"/>
      <c r="J4" s="131"/>
      <c r="Z4" s="90" t="s">
        <v>16</v>
      </c>
      <c r="AA4" s="91" t="s">
        <v>17</v>
      </c>
      <c r="AB4" s="91" t="s">
        <v>11</v>
      </c>
      <c r="AC4" s="91"/>
      <c r="AD4" s="92"/>
    </row>
    <row r="5" spans="2:30" ht="18" customHeight="1" thickBot="1">
      <c r="B5" s="132"/>
      <c r="C5" s="133" t="s">
        <v>18</v>
      </c>
      <c r="D5" s="133"/>
      <c r="E5" s="133"/>
      <c r="F5" s="134"/>
      <c r="G5" s="134"/>
      <c r="H5" s="133"/>
      <c r="I5" s="134" t="s">
        <v>185</v>
      </c>
      <c r="J5" s="135"/>
      <c r="Z5" s="90" t="s">
        <v>19</v>
      </c>
      <c r="AA5" s="91" t="s">
        <v>13</v>
      </c>
      <c r="AB5" s="91" t="s">
        <v>11</v>
      </c>
      <c r="AC5" s="91" t="s">
        <v>14</v>
      </c>
      <c r="AD5" s="92" t="s">
        <v>15</v>
      </c>
    </row>
    <row r="6" spans="2:30" ht="18" customHeight="1" thickTop="1">
      <c r="B6" s="120"/>
      <c r="C6" s="121" t="s">
        <v>1</v>
      </c>
      <c r="D6" s="121" t="s">
        <v>94</v>
      </c>
      <c r="E6" s="121"/>
      <c r="F6" s="121"/>
      <c r="G6" s="121"/>
      <c r="H6" s="121"/>
      <c r="I6" s="121"/>
      <c r="J6" s="123"/>
    </row>
    <row r="7" spans="2:30" ht="18" customHeight="1">
      <c r="B7" s="136"/>
      <c r="C7" s="137"/>
      <c r="D7" s="138"/>
      <c r="E7" s="138"/>
      <c r="F7" s="138"/>
      <c r="G7" s="138"/>
      <c r="H7" s="138"/>
      <c r="I7" s="138"/>
      <c r="J7" s="139"/>
    </row>
    <row r="8" spans="2:30" ht="18" customHeight="1">
      <c r="B8" s="124"/>
      <c r="C8" s="125" t="s">
        <v>0</v>
      </c>
      <c r="D8" s="125"/>
      <c r="E8" s="125"/>
      <c r="F8" s="125"/>
      <c r="G8" s="125"/>
      <c r="H8" s="125"/>
      <c r="I8" s="125"/>
      <c r="J8" s="127"/>
    </row>
    <row r="9" spans="2:30" ht="18" customHeight="1">
      <c r="B9" s="128"/>
      <c r="C9" s="130"/>
      <c r="D9" s="129"/>
      <c r="E9" s="129"/>
      <c r="F9" s="129"/>
      <c r="G9" s="138"/>
      <c r="H9" s="129"/>
      <c r="I9" s="129"/>
      <c r="J9" s="131"/>
    </row>
    <row r="10" spans="2:30" ht="18" customHeight="1">
      <c r="B10" s="124"/>
      <c r="C10" s="125" t="s">
        <v>20</v>
      </c>
      <c r="D10" s="125" t="s">
        <v>95</v>
      </c>
      <c r="E10" s="125"/>
      <c r="F10" s="125"/>
      <c r="G10" s="125"/>
      <c r="H10" s="125"/>
      <c r="I10" s="125"/>
      <c r="J10" s="127"/>
    </row>
    <row r="11" spans="2:30" ht="18" customHeight="1" thickBot="1">
      <c r="B11" s="140"/>
      <c r="C11" s="141"/>
      <c r="D11" s="141"/>
      <c r="E11" s="141"/>
      <c r="F11" s="141"/>
      <c r="G11" s="141"/>
      <c r="H11" s="141"/>
      <c r="I11" s="141"/>
      <c r="J11" s="142"/>
    </row>
    <row r="12" spans="2:30" ht="18" customHeight="1" thickTop="1">
      <c r="B12" s="65"/>
      <c r="C12" s="8"/>
      <c r="D12" s="8"/>
      <c r="E12" s="8"/>
      <c r="F12" s="75">
        <f>IF(B12&lt;&gt;0,ROUND($J$31/B12,0),0)</f>
        <v>0</v>
      </c>
      <c r="G12" s="9"/>
      <c r="H12" s="8"/>
      <c r="I12" s="8"/>
      <c r="J12" s="78">
        <f>IF(G12&lt;&gt;0,ROUND($J$31/G12,0),0)</f>
        <v>0</v>
      </c>
    </row>
    <row r="13" spans="2:30" ht="18" customHeight="1">
      <c r="B13" s="66"/>
      <c r="C13" s="15"/>
      <c r="D13" s="15"/>
      <c r="E13" s="15"/>
      <c r="F13" s="76">
        <f>IF(B13&lt;&gt;0,ROUND($J$31/B13,0),0)</f>
        <v>0</v>
      </c>
      <c r="G13" s="14"/>
      <c r="H13" s="15"/>
      <c r="I13" s="15"/>
      <c r="J13" s="79">
        <f>IF(G13&lt;&gt;0,ROUND($J$31/G13,0),0)</f>
        <v>0</v>
      </c>
    </row>
    <row r="14" spans="2:30" ht="18" customHeight="1" thickBot="1">
      <c r="B14" s="67"/>
      <c r="C14" s="17"/>
      <c r="D14" s="17"/>
      <c r="E14" s="17"/>
      <c r="F14" s="77">
        <f>IF(B14&lt;&gt;0,ROUND($J$31/B14,0),0)</f>
        <v>0</v>
      </c>
      <c r="G14" s="68"/>
      <c r="H14" s="17"/>
      <c r="I14" s="17"/>
      <c r="J14" s="80">
        <f>IF(G14&lt;&gt;0,ROUND($J$31/G14,0),0)</f>
        <v>0</v>
      </c>
    </row>
    <row r="15" spans="2:30" ht="18" customHeight="1" thickTop="1">
      <c r="B15" s="57" t="s">
        <v>21</v>
      </c>
      <c r="C15" s="20" t="s">
        <v>22</v>
      </c>
      <c r="D15" s="21" t="s">
        <v>23</v>
      </c>
      <c r="E15" s="21" t="s">
        <v>24</v>
      </c>
      <c r="F15" s="22" t="s">
        <v>25</v>
      </c>
      <c r="G15" s="57" t="s">
        <v>26</v>
      </c>
      <c r="H15" s="23" t="s">
        <v>27</v>
      </c>
      <c r="I15" s="24"/>
      <c r="J15" s="25"/>
    </row>
    <row r="16" spans="2:30" ht="18" customHeight="1">
      <c r="B16" s="26">
        <v>1</v>
      </c>
      <c r="C16" s="27" t="s">
        <v>28</v>
      </c>
      <c r="D16" s="104">
        <f ca="1">Prehlad!H68</f>
        <v>0</v>
      </c>
      <c r="E16" s="104">
        <f ca="1">Prehlad!I68</f>
        <v>0</v>
      </c>
      <c r="F16" s="105">
        <f>D16+E16</f>
        <v>0</v>
      </c>
      <c r="G16" s="26">
        <v>6</v>
      </c>
      <c r="H16" s="28" t="s">
        <v>96</v>
      </c>
      <c r="I16" s="62"/>
      <c r="J16" s="105">
        <v>0</v>
      </c>
    </row>
    <row r="17" spans="2:10" ht="18" customHeight="1">
      <c r="B17" s="29">
        <v>2</v>
      </c>
      <c r="C17" s="30" t="s">
        <v>29</v>
      </c>
      <c r="D17" s="106"/>
      <c r="E17" s="106"/>
      <c r="F17" s="105">
        <f>D17+E17</f>
        <v>0</v>
      </c>
      <c r="G17" s="29">
        <v>7</v>
      </c>
      <c r="H17" s="31" t="s">
        <v>97</v>
      </c>
      <c r="I17" s="11"/>
      <c r="J17" s="107">
        <v>0</v>
      </c>
    </row>
    <row r="18" spans="2:10" ht="18" customHeight="1">
      <c r="B18" s="29">
        <v>3</v>
      </c>
      <c r="C18" s="30" t="s">
        <v>30</v>
      </c>
      <c r="D18" s="106"/>
      <c r="E18" s="106"/>
      <c r="F18" s="105">
        <f>D18+E18</f>
        <v>0</v>
      </c>
      <c r="G18" s="29">
        <v>8</v>
      </c>
      <c r="H18" s="31" t="s">
        <v>98</v>
      </c>
      <c r="I18" s="11"/>
      <c r="J18" s="107">
        <v>0</v>
      </c>
    </row>
    <row r="19" spans="2:10" ht="18" customHeight="1" thickBot="1">
      <c r="B19" s="29">
        <v>4</v>
      </c>
      <c r="C19" s="30" t="s">
        <v>31</v>
      </c>
      <c r="D19" s="106"/>
      <c r="E19" s="106"/>
      <c r="F19" s="108">
        <f>D19+E19</f>
        <v>0</v>
      </c>
      <c r="G19" s="29">
        <v>9</v>
      </c>
      <c r="H19" s="31" t="s">
        <v>2</v>
      </c>
      <c r="I19" s="11"/>
      <c r="J19" s="107">
        <v>0</v>
      </c>
    </row>
    <row r="20" spans="2:10" ht="18" customHeight="1" thickBot="1">
      <c r="B20" s="32">
        <v>5</v>
      </c>
      <c r="C20" s="33" t="s">
        <v>32</v>
      </c>
      <c r="D20" s="109">
        <f>SUM(D16:D19)</f>
        <v>0</v>
      </c>
      <c r="E20" s="110">
        <f>SUM(E16:E19)</f>
        <v>0</v>
      </c>
      <c r="F20" s="111">
        <f>SUM(F16:F19)</f>
        <v>0</v>
      </c>
      <c r="G20" s="34">
        <v>10</v>
      </c>
      <c r="I20" s="61" t="s">
        <v>33</v>
      </c>
      <c r="J20" s="111">
        <f>SUM(J16:J19)</f>
        <v>0</v>
      </c>
    </row>
    <row r="21" spans="2:10" ht="18" customHeight="1" thickTop="1">
      <c r="B21" s="57" t="s">
        <v>34</v>
      </c>
      <c r="C21" s="56"/>
      <c r="D21" s="24" t="s">
        <v>35</v>
      </c>
      <c r="E21" s="24"/>
      <c r="F21" s="25"/>
      <c r="G21" s="57" t="s">
        <v>36</v>
      </c>
      <c r="H21" s="23" t="s">
        <v>37</v>
      </c>
      <c r="I21" s="24"/>
      <c r="J21" s="25"/>
    </row>
    <row r="22" spans="2:10" ht="18" customHeight="1">
      <c r="B22" s="26">
        <v>11</v>
      </c>
      <c r="C22" s="158" t="s">
        <v>99</v>
      </c>
      <c r="D22" s="159"/>
      <c r="E22" s="64">
        <v>0</v>
      </c>
      <c r="F22" s="105">
        <v>0</v>
      </c>
      <c r="G22" s="29">
        <v>16</v>
      </c>
      <c r="H22" s="31" t="s">
        <v>38</v>
      </c>
      <c r="I22" s="35"/>
      <c r="J22" s="107">
        <v>0</v>
      </c>
    </row>
    <row r="23" spans="2:10" ht="18" customHeight="1">
      <c r="B23" s="29">
        <v>12</v>
      </c>
      <c r="C23" s="31" t="s">
        <v>100</v>
      </c>
      <c r="D23" s="63"/>
      <c r="E23" s="36">
        <v>0</v>
      </c>
      <c r="F23" s="107">
        <v>0</v>
      </c>
      <c r="G23" s="29">
        <v>17</v>
      </c>
      <c r="H23" s="31" t="s">
        <v>102</v>
      </c>
      <c r="I23" s="35"/>
      <c r="J23" s="107">
        <v>0</v>
      </c>
    </row>
    <row r="24" spans="2:10" ht="18" customHeight="1">
      <c r="B24" s="29">
        <v>13</v>
      </c>
      <c r="C24" s="31" t="s">
        <v>101</v>
      </c>
      <c r="D24" s="63"/>
      <c r="E24" s="36">
        <v>0</v>
      </c>
      <c r="F24" s="107">
        <v>0</v>
      </c>
      <c r="G24" s="29">
        <v>18</v>
      </c>
      <c r="H24" s="31" t="s">
        <v>103</v>
      </c>
      <c r="I24" s="35"/>
      <c r="J24" s="107">
        <v>0</v>
      </c>
    </row>
    <row r="25" spans="2:10" ht="18" customHeight="1" thickBot="1">
      <c r="B25" s="29">
        <v>14</v>
      </c>
      <c r="C25" s="31" t="s">
        <v>2</v>
      </c>
      <c r="D25" s="63"/>
      <c r="E25" s="36">
        <v>0</v>
      </c>
      <c r="F25" s="107">
        <v>0</v>
      </c>
      <c r="G25" s="29">
        <v>19</v>
      </c>
      <c r="H25" s="31" t="s">
        <v>2</v>
      </c>
      <c r="I25" s="35"/>
      <c r="J25" s="107">
        <v>0</v>
      </c>
    </row>
    <row r="26" spans="2:10" ht="18" customHeight="1" thickBot="1">
      <c r="B26" s="32">
        <v>15</v>
      </c>
      <c r="C26" s="37"/>
      <c r="D26" s="38"/>
      <c r="E26" s="38" t="s">
        <v>39</v>
      </c>
      <c r="F26" s="111">
        <f>SUM(F22:F25)</f>
        <v>0</v>
      </c>
      <c r="G26" s="32">
        <v>20</v>
      </c>
      <c r="H26" s="37"/>
      <c r="I26" s="38" t="s">
        <v>40</v>
      </c>
      <c r="J26" s="111">
        <f>SUM(J22:J25)</f>
        <v>0</v>
      </c>
    </row>
    <row r="27" spans="2:10" ht="18" customHeight="1" thickTop="1">
      <c r="B27" s="39"/>
      <c r="C27" s="40" t="s">
        <v>41</v>
      </c>
      <c r="D27" s="41"/>
      <c r="E27" s="42" t="s">
        <v>42</v>
      </c>
      <c r="F27" s="43"/>
      <c r="G27" s="57" t="s">
        <v>43</v>
      </c>
      <c r="H27" s="23" t="s">
        <v>44</v>
      </c>
      <c r="I27" s="24"/>
      <c r="J27" s="25"/>
    </row>
    <row r="28" spans="2:10" ht="18" customHeight="1">
      <c r="B28" s="44"/>
      <c r="C28" s="45"/>
      <c r="D28" s="46"/>
      <c r="E28" s="47"/>
      <c r="F28" s="43"/>
      <c r="G28" s="26">
        <v>21</v>
      </c>
      <c r="H28" s="143"/>
      <c r="I28" s="144" t="s">
        <v>180</v>
      </c>
      <c r="J28" s="145">
        <f>ROUND(F20,2)+J20+F26+J26</f>
        <v>0</v>
      </c>
    </row>
    <row r="29" spans="2:10" ht="18" customHeight="1">
      <c r="B29" s="44"/>
      <c r="C29" s="46" t="s">
        <v>45</v>
      </c>
      <c r="D29" s="46"/>
      <c r="E29" s="48"/>
      <c r="F29" s="43"/>
      <c r="G29" s="29">
        <v>22</v>
      </c>
      <c r="H29" s="31" t="s">
        <v>104</v>
      </c>
      <c r="I29" s="112">
        <f>J28-I30</f>
        <v>0</v>
      </c>
      <c r="J29" s="107">
        <f>ROUND((I29*20)/100,2)</f>
        <v>0</v>
      </c>
    </row>
    <row r="30" spans="2:10" ht="18" customHeight="1" thickBot="1">
      <c r="B30" s="10"/>
      <c r="C30" s="11" t="s">
        <v>46</v>
      </c>
      <c r="D30" s="11"/>
      <c r="E30" s="48"/>
      <c r="F30" s="43"/>
      <c r="G30" s="29">
        <v>23</v>
      </c>
      <c r="H30" s="31" t="s">
        <v>105</v>
      </c>
      <c r="I30" s="112">
        <f ca="1">SUMIF(Prehlad!O13:O10002,0,Prehlad!J13:J10002)</f>
        <v>0</v>
      </c>
      <c r="J30" s="107">
        <f>ROUND((I30*0)/100,1)</f>
        <v>0</v>
      </c>
    </row>
    <row r="31" spans="2:10" ht="18" customHeight="1" thickBot="1">
      <c r="B31" s="44"/>
      <c r="C31" s="46"/>
      <c r="D31" s="46"/>
      <c r="E31" s="48"/>
      <c r="F31" s="43"/>
      <c r="G31" s="32">
        <v>24</v>
      </c>
      <c r="H31" s="146"/>
      <c r="I31" s="147" t="s">
        <v>181</v>
      </c>
      <c r="J31" s="148">
        <f>SUM(J28:J30)</f>
        <v>0</v>
      </c>
    </row>
    <row r="32" spans="2:10" ht="18" customHeight="1" thickTop="1" thickBot="1">
      <c r="B32" s="39"/>
      <c r="C32" s="46"/>
      <c r="D32" s="43"/>
      <c r="E32" s="49"/>
      <c r="F32" s="43"/>
      <c r="G32" s="58" t="s">
        <v>47</v>
      </c>
      <c r="H32" s="59" t="s">
        <v>106</v>
      </c>
      <c r="I32" s="19"/>
      <c r="J32" s="60">
        <v>0</v>
      </c>
    </row>
    <row r="33" spans="2:10" ht="18" customHeight="1" thickTop="1">
      <c r="B33" s="50"/>
      <c r="C33" s="51"/>
      <c r="D33" s="40" t="s">
        <v>48</v>
      </c>
      <c r="E33" s="51"/>
      <c r="F33" s="51"/>
      <c r="G33" s="51"/>
      <c r="H33" s="51" t="s">
        <v>49</v>
      </c>
      <c r="I33" s="51"/>
      <c r="J33" s="52"/>
    </row>
    <row r="34" spans="2:10" ht="18" customHeight="1">
      <c r="B34" s="44"/>
      <c r="C34" s="45"/>
      <c r="D34" s="46"/>
      <c r="E34" s="46"/>
      <c r="F34" s="45"/>
      <c r="G34" s="46"/>
      <c r="H34" s="46"/>
      <c r="I34" s="46"/>
      <c r="J34" s="53"/>
    </row>
    <row r="35" spans="2:10" ht="18" customHeight="1">
      <c r="B35" s="44"/>
      <c r="C35" s="46" t="s">
        <v>45</v>
      </c>
      <c r="D35" s="46"/>
      <c r="E35" s="46"/>
      <c r="F35" s="45"/>
      <c r="G35" s="46" t="s">
        <v>45</v>
      </c>
      <c r="H35" s="46"/>
      <c r="I35" s="46"/>
      <c r="J35" s="53"/>
    </row>
    <row r="36" spans="2:10" ht="18" customHeight="1">
      <c r="B36" s="10"/>
      <c r="C36" s="11" t="s">
        <v>46</v>
      </c>
      <c r="D36" s="11"/>
      <c r="E36" s="11"/>
      <c r="F36" s="12"/>
      <c r="G36" s="11" t="s">
        <v>46</v>
      </c>
      <c r="H36" s="11"/>
      <c r="I36" s="11"/>
      <c r="J36" s="13"/>
    </row>
    <row r="37" spans="2:10" ht="18" customHeight="1">
      <c r="B37" s="44"/>
      <c r="C37" s="46" t="s">
        <v>42</v>
      </c>
      <c r="D37" s="46"/>
      <c r="E37" s="46"/>
      <c r="F37" s="45"/>
      <c r="G37" s="46" t="s">
        <v>42</v>
      </c>
      <c r="H37" s="46"/>
      <c r="I37" s="46"/>
      <c r="J37" s="53"/>
    </row>
    <row r="38" spans="2:10" ht="18" customHeight="1">
      <c r="B38" s="44"/>
      <c r="C38" s="46"/>
      <c r="D38" s="46"/>
      <c r="E38" s="46"/>
      <c r="F38" s="46"/>
      <c r="G38" s="46"/>
      <c r="H38" s="46"/>
      <c r="I38" s="46"/>
      <c r="J38" s="53"/>
    </row>
    <row r="39" spans="2:10" ht="18" customHeight="1">
      <c r="B39" s="44"/>
      <c r="C39" s="46"/>
      <c r="D39" s="46"/>
      <c r="E39" s="46"/>
      <c r="F39" s="46"/>
      <c r="G39" s="46"/>
      <c r="H39" s="46"/>
      <c r="I39" s="46"/>
      <c r="J39" s="53"/>
    </row>
    <row r="40" spans="2:10" ht="18" customHeight="1">
      <c r="B40" s="44"/>
      <c r="C40" s="46"/>
      <c r="D40" s="46"/>
      <c r="E40" s="46"/>
      <c r="F40" s="46"/>
      <c r="G40" s="46"/>
      <c r="H40" s="46"/>
      <c r="I40" s="46"/>
      <c r="J40" s="53"/>
    </row>
    <row r="41" spans="2:10" ht="18" customHeight="1" thickBot="1">
      <c r="B41" s="16"/>
      <c r="C41" s="17"/>
      <c r="D41" s="17"/>
      <c r="E41" s="17"/>
      <c r="F41" s="17"/>
      <c r="G41" s="17"/>
      <c r="H41" s="17"/>
      <c r="I41" s="17"/>
      <c r="J41" s="18"/>
    </row>
    <row r="42" spans="2:10" ht="14.25" customHeight="1" thickTop="1"/>
    <row r="43" spans="2:10" ht="2.25" customHeight="1"/>
  </sheetData>
  <mergeCells count="1">
    <mergeCell ref="C22:D22"/>
  </mergeCells>
  <phoneticPr fontId="0" type="noConversion"/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showGridLines="0" topLeftCell="A43" workbookViewId="0">
      <selection activeCell="AE30" sqref="AE27:AE30"/>
    </sheetView>
  </sheetViews>
  <sheetFormatPr defaultRowHeight="12.75"/>
  <cols>
    <col min="1" max="1" width="3.140625" style="81" customWidth="1"/>
    <col min="2" max="2" width="3.7109375" style="82" customWidth="1"/>
    <col min="3" max="3" width="8.7109375" style="83" customWidth="1"/>
    <col min="4" max="4" width="53.28515625" style="103" customWidth="1"/>
    <col min="5" max="5" width="8.28515625" style="85" customWidth="1"/>
    <col min="6" max="6" width="5.28515625" style="84" customWidth="1"/>
    <col min="7" max="7" width="7.140625" style="86" customWidth="1"/>
    <col min="8" max="9" width="9.7109375" style="86" hidden="1" customWidth="1"/>
    <col min="10" max="10" width="7.85546875" style="86" customWidth="1"/>
    <col min="11" max="11" width="7.42578125" style="87" hidden="1" customWidth="1"/>
    <col min="12" max="12" width="8.28515625" style="87" hidden="1" customWidth="1"/>
    <col min="13" max="13" width="9.140625" style="85" hidden="1" customWidth="1"/>
    <col min="14" max="14" width="7" style="85" hidden="1" customWidth="1"/>
    <col min="15" max="15" width="3.5703125" style="84" hidden="1" customWidth="1"/>
    <col min="16" max="16" width="12.7109375" style="84" hidden="1" customWidth="1"/>
    <col min="17" max="19" width="13.28515625" style="85" hidden="1" customWidth="1"/>
    <col min="20" max="20" width="10.5703125" style="88" hidden="1" customWidth="1"/>
    <col min="21" max="21" width="10.28515625" style="88" hidden="1" customWidth="1"/>
    <col min="22" max="22" width="5.7109375" style="88" hidden="1" customWidth="1"/>
    <col min="23" max="23" width="9.140625" style="89" hidden="1" customWidth="1"/>
    <col min="24" max="25" width="5.7109375" style="84" hidden="1" customWidth="1"/>
    <col min="26" max="26" width="7.5703125" style="84" hidden="1" customWidth="1"/>
    <col min="27" max="27" width="24.85546875" style="84" hidden="1" customWidth="1"/>
    <col min="28" max="28" width="4.28515625" style="84" hidden="1" customWidth="1"/>
    <col min="29" max="29" width="8.28515625" style="84" customWidth="1"/>
    <col min="30" max="30" width="8.7109375" style="84" customWidth="1"/>
    <col min="31" max="34" width="9.140625" style="84"/>
    <col min="35" max="16384" width="9.140625" style="1"/>
  </cols>
  <sheetData>
    <row r="1" spans="1:34" ht="13.5">
      <c r="A1" s="149" t="s">
        <v>90</v>
      </c>
      <c r="B1" s="150"/>
      <c r="C1" s="150"/>
      <c r="D1" s="151"/>
      <c r="E1" s="149"/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90" t="s">
        <v>4</v>
      </c>
      <c r="AA1" s="118" t="s">
        <v>5</v>
      </c>
      <c r="AB1" s="90" t="s">
        <v>6</v>
      </c>
      <c r="AC1" s="90" t="s">
        <v>7</v>
      </c>
      <c r="AD1" s="90" t="s">
        <v>8</v>
      </c>
      <c r="AE1" s="1"/>
      <c r="AF1" s="1"/>
      <c r="AG1" s="1"/>
      <c r="AH1" s="1"/>
    </row>
    <row r="2" spans="1:34" ht="13.5">
      <c r="A2" s="149" t="s">
        <v>91</v>
      </c>
      <c r="B2" s="150"/>
      <c r="C2" s="150"/>
      <c r="D2" s="151"/>
      <c r="E2" s="149"/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90" t="s">
        <v>9</v>
      </c>
      <c r="AA2" s="91" t="s">
        <v>57</v>
      </c>
      <c r="AB2" s="91" t="s">
        <v>11</v>
      </c>
      <c r="AC2" s="91"/>
      <c r="AD2" s="92"/>
      <c r="AE2" s="1"/>
      <c r="AF2" s="1"/>
      <c r="AG2" s="1"/>
      <c r="AH2" s="1"/>
    </row>
    <row r="3" spans="1:34" ht="13.5">
      <c r="A3" s="149" t="s">
        <v>50</v>
      </c>
      <c r="B3" s="150"/>
      <c r="C3" s="150"/>
      <c r="D3" s="151"/>
      <c r="E3" s="149"/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90" t="s">
        <v>12</v>
      </c>
      <c r="AA3" s="91" t="s">
        <v>58</v>
      </c>
      <c r="AB3" s="91" t="s">
        <v>11</v>
      </c>
      <c r="AC3" s="91" t="s">
        <v>14</v>
      </c>
      <c r="AD3" s="92" t="s">
        <v>15</v>
      </c>
      <c r="AE3" s="1"/>
      <c r="AF3" s="1"/>
      <c r="AG3" s="1"/>
      <c r="AH3" s="1"/>
    </row>
    <row r="4" spans="1:34" ht="13.5">
      <c r="A4" s="150"/>
      <c r="B4" s="150"/>
      <c r="C4" s="150"/>
      <c r="D4" s="151"/>
      <c r="E4" s="15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90" t="s">
        <v>16</v>
      </c>
      <c r="AA4" s="91" t="s">
        <v>59</v>
      </c>
      <c r="AB4" s="91" t="s">
        <v>11</v>
      </c>
      <c r="AC4" s="91"/>
      <c r="AD4" s="92"/>
      <c r="AE4" s="1"/>
      <c r="AF4" s="1"/>
      <c r="AG4" s="1"/>
      <c r="AH4" s="1"/>
    </row>
    <row r="5" spans="1:34" ht="13.5">
      <c r="A5" s="149" t="s">
        <v>183</v>
      </c>
      <c r="B5" s="150"/>
      <c r="C5" s="150"/>
      <c r="D5" s="151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90" t="s">
        <v>19</v>
      </c>
      <c r="AA5" s="91" t="s">
        <v>58</v>
      </c>
      <c r="AB5" s="91" t="s">
        <v>11</v>
      </c>
      <c r="AC5" s="91" t="s">
        <v>14</v>
      </c>
      <c r="AD5" s="92" t="s">
        <v>15</v>
      </c>
      <c r="AE5" s="1"/>
      <c r="AF5" s="1"/>
      <c r="AG5" s="1"/>
      <c r="AH5" s="1"/>
    </row>
    <row r="6" spans="1:34" ht="13.5">
      <c r="A6" s="149" t="s">
        <v>92</v>
      </c>
      <c r="B6" s="150"/>
      <c r="C6" s="150"/>
      <c r="D6" s="151"/>
      <c r="E6" s="15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3.5">
      <c r="A7" s="149"/>
      <c r="B7" s="150"/>
      <c r="C7" s="150"/>
      <c r="D7" s="151"/>
      <c r="E7" s="15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49" t="s">
        <v>184</v>
      </c>
      <c r="B8" s="150"/>
      <c r="C8" s="150"/>
      <c r="D8" s="151"/>
      <c r="E8" s="15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"/>
      <c r="B9" s="2"/>
      <c r="C9" s="3"/>
      <c r="D9" s="152" t="s">
        <v>186</v>
      </c>
      <c r="E9" s="4"/>
      <c r="F9" s="1"/>
      <c r="G9" s="5"/>
      <c r="H9" s="5"/>
      <c r="I9" s="5"/>
      <c r="J9" s="5"/>
      <c r="K9" s="6"/>
      <c r="L9" s="6"/>
      <c r="M9" s="4"/>
      <c r="N9" s="4"/>
      <c r="O9" s="1"/>
      <c r="P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4.25" thickBot="1">
      <c r="A10" s="1"/>
      <c r="B10" s="2"/>
      <c r="C10" s="3"/>
      <c r="D10" s="153"/>
      <c r="E10" s="4"/>
      <c r="F10" s="1"/>
      <c r="G10" s="5"/>
      <c r="H10" s="5"/>
      <c r="I10" s="5"/>
      <c r="J10" s="5"/>
      <c r="K10" s="6"/>
      <c r="L10" s="6"/>
      <c r="M10" s="4"/>
      <c r="N10" s="4"/>
      <c r="O10" s="1"/>
      <c r="P10" s="1"/>
      <c r="Q10" s="4"/>
      <c r="R10" s="4"/>
      <c r="S10" s="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>
      <c r="A11" s="95" t="s">
        <v>60</v>
      </c>
      <c r="B11" s="95" t="s">
        <v>61</v>
      </c>
      <c r="C11" s="95" t="s">
        <v>62</v>
      </c>
      <c r="D11" s="154" t="s">
        <v>63</v>
      </c>
      <c r="E11" s="95" t="s">
        <v>64</v>
      </c>
      <c r="F11" s="95" t="s">
        <v>65</v>
      </c>
      <c r="G11" s="95" t="s">
        <v>66</v>
      </c>
      <c r="H11" s="95" t="s">
        <v>23</v>
      </c>
      <c r="I11" s="95" t="s">
        <v>51</v>
      </c>
      <c r="J11" s="95" t="s">
        <v>52</v>
      </c>
      <c r="K11" s="96" t="s">
        <v>53</v>
      </c>
      <c r="L11" s="97"/>
      <c r="M11" s="98" t="s">
        <v>54</v>
      </c>
      <c r="N11" s="97"/>
      <c r="O11" s="95" t="s">
        <v>3</v>
      </c>
      <c r="P11" s="93" t="s">
        <v>67</v>
      </c>
      <c r="Q11" s="69" t="s">
        <v>64</v>
      </c>
      <c r="R11" s="69" t="s">
        <v>64</v>
      </c>
      <c r="S11" s="70" t="s">
        <v>64</v>
      </c>
      <c r="T11" s="73" t="s">
        <v>68</v>
      </c>
      <c r="U11" s="73" t="s">
        <v>69</v>
      </c>
      <c r="V11" s="73" t="s">
        <v>70</v>
      </c>
      <c r="W11" s="74" t="s">
        <v>56</v>
      </c>
      <c r="X11" s="74" t="s">
        <v>71</v>
      </c>
      <c r="Y11" s="74" t="s">
        <v>72</v>
      </c>
      <c r="Z11" s="102" t="s">
        <v>73</v>
      </c>
      <c r="AA11" s="102" t="s">
        <v>74</v>
      </c>
      <c r="AB11" s="1" t="s">
        <v>70</v>
      </c>
      <c r="AC11" s="1"/>
      <c r="AD11" s="1"/>
      <c r="AE11" s="1"/>
      <c r="AF11" s="1"/>
      <c r="AG11" s="1"/>
      <c r="AH11" s="1"/>
    </row>
    <row r="12" spans="1:34" ht="13.5" thickBot="1">
      <c r="A12" s="99" t="s">
        <v>75</v>
      </c>
      <c r="B12" s="99" t="s">
        <v>76</v>
      </c>
      <c r="C12" s="100"/>
      <c r="D12" s="155" t="s">
        <v>77</v>
      </c>
      <c r="E12" s="99" t="s">
        <v>78</v>
      </c>
      <c r="F12" s="99" t="s">
        <v>79</v>
      </c>
      <c r="G12" s="99" t="s">
        <v>80</v>
      </c>
      <c r="H12" s="99" t="s">
        <v>81</v>
      </c>
      <c r="I12" s="99" t="s">
        <v>55</v>
      </c>
      <c r="J12" s="99"/>
      <c r="K12" s="99" t="s">
        <v>66</v>
      </c>
      <c r="L12" s="99" t="s">
        <v>52</v>
      </c>
      <c r="M12" s="101" t="s">
        <v>66</v>
      </c>
      <c r="N12" s="99" t="s">
        <v>52</v>
      </c>
      <c r="O12" s="99" t="s">
        <v>82</v>
      </c>
      <c r="P12" s="94"/>
      <c r="Q12" s="71" t="s">
        <v>83</v>
      </c>
      <c r="R12" s="71" t="s">
        <v>84</v>
      </c>
      <c r="S12" s="72" t="s">
        <v>85</v>
      </c>
      <c r="T12" s="73" t="s">
        <v>86</v>
      </c>
      <c r="U12" s="73" t="s">
        <v>87</v>
      </c>
      <c r="V12" s="73" t="s">
        <v>88</v>
      </c>
      <c r="W12" s="74"/>
      <c r="X12" s="1"/>
      <c r="Y12" s="1"/>
      <c r="Z12" s="102" t="s">
        <v>89</v>
      </c>
      <c r="AA12" s="102" t="s">
        <v>75</v>
      </c>
      <c r="AB12" s="1" t="s">
        <v>93</v>
      </c>
      <c r="AC12" s="1"/>
      <c r="AD12" s="1"/>
      <c r="AE12" s="1"/>
      <c r="AF12" s="1"/>
      <c r="AG12" s="1"/>
      <c r="AH12" s="1"/>
    </row>
    <row r="13" spans="1:34" ht="13.5" thickTop="1"/>
    <row r="14" spans="1:34">
      <c r="B14" s="113" t="s">
        <v>107</v>
      </c>
    </row>
    <row r="15" spans="1:34">
      <c r="B15" s="113"/>
    </row>
    <row r="16" spans="1:34">
      <c r="B16" s="83" t="s">
        <v>108</v>
      </c>
    </row>
    <row r="17" spans="1:14">
      <c r="A17" s="81">
        <v>1</v>
      </c>
      <c r="B17" s="82" t="s">
        <v>109</v>
      </c>
      <c r="C17" s="83" t="s">
        <v>110</v>
      </c>
      <c r="D17" s="103" t="s">
        <v>111</v>
      </c>
      <c r="E17" s="85">
        <v>289.5</v>
      </c>
      <c r="F17" s="84" t="s">
        <v>112</v>
      </c>
    </row>
    <row r="18" spans="1:14">
      <c r="D18" s="103" t="s">
        <v>113</v>
      </c>
    </row>
    <row r="19" spans="1:14">
      <c r="A19" s="81">
        <v>2</v>
      </c>
      <c r="B19" s="82" t="s">
        <v>109</v>
      </c>
      <c r="C19" s="83" t="s">
        <v>114</v>
      </c>
      <c r="D19" s="103" t="s">
        <v>115</v>
      </c>
      <c r="E19" s="85">
        <v>289.5</v>
      </c>
      <c r="F19" s="84" t="s">
        <v>112</v>
      </c>
    </row>
    <row r="20" spans="1:14">
      <c r="D20" s="103" t="s">
        <v>113</v>
      </c>
    </row>
    <row r="21" spans="1:14">
      <c r="A21" s="81">
        <v>3</v>
      </c>
      <c r="B21" s="82" t="s">
        <v>116</v>
      </c>
      <c r="C21" s="83" t="s">
        <v>117</v>
      </c>
      <c r="D21" s="103" t="s">
        <v>118</v>
      </c>
      <c r="E21" s="85">
        <v>280</v>
      </c>
      <c r="F21" s="84" t="s">
        <v>119</v>
      </c>
    </row>
    <row r="22" spans="1:14">
      <c r="D22" s="103" t="s">
        <v>120</v>
      </c>
    </row>
    <row r="23" spans="1:14">
      <c r="A23" s="81">
        <v>4</v>
      </c>
      <c r="B23" s="82" t="s">
        <v>121</v>
      </c>
      <c r="C23" s="83" t="s">
        <v>122</v>
      </c>
      <c r="D23" s="103" t="s">
        <v>123</v>
      </c>
      <c r="E23" s="85">
        <v>148</v>
      </c>
      <c r="F23" s="84" t="s">
        <v>124</v>
      </c>
    </row>
    <row r="24" spans="1:14">
      <c r="D24" s="103" t="s">
        <v>125</v>
      </c>
    </row>
    <row r="25" spans="1:14">
      <c r="A25" s="81">
        <v>5</v>
      </c>
      <c r="B25" s="82" t="s">
        <v>121</v>
      </c>
      <c r="C25" s="83" t="s">
        <v>126</v>
      </c>
      <c r="D25" s="103" t="s">
        <v>127</v>
      </c>
      <c r="E25" s="85">
        <v>63.38</v>
      </c>
      <c r="F25" s="84" t="s">
        <v>124</v>
      </c>
    </row>
    <row r="26" spans="1:14">
      <c r="D26" s="103" t="s">
        <v>128</v>
      </c>
    </row>
    <row r="27" spans="1:14">
      <c r="A27" s="81">
        <v>6</v>
      </c>
      <c r="B27" s="82" t="s">
        <v>116</v>
      </c>
      <c r="C27" s="83" t="s">
        <v>129</v>
      </c>
      <c r="D27" s="103" t="s">
        <v>130</v>
      </c>
      <c r="E27" s="85">
        <v>63.38</v>
      </c>
      <c r="F27" s="84" t="s">
        <v>124</v>
      </c>
    </row>
    <row r="28" spans="1:14">
      <c r="D28" s="103" t="s">
        <v>128</v>
      </c>
    </row>
    <row r="29" spans="1:14">
      <c r="A29" s="81">
        <v>7</v>
      </c>
      <c r="B29" s="82" t="s">
        <v>116</v>
      </c>
      <c r="C29" s="83" t="s">
        <v>131</v>
      </c>
      <c r="D29" s="103" t="s">
        <v>132</v>
      </c>
      <c r="E29" s="85">
        <v>148</v>
      </c>
      <c r="F29" s="84" t="s">
        <v>124</v>
      </c>
    </row>
    <row r="30" spans="1:14">
      <c r="D30" s="103" t="s">
        <v>125</v>
      </c>
    </row>
    <row r="31" spans="1:14">
      <c r="D31" s="114" t="s">
        <v>133</v>
      </c>
      <c r="E31" s="115">
        <f>J31</f>
        <v>0</v>
      </c>
      <c r="H31" s="115"/>
      <c r="I31" s="115"/>
      <c r="J31" s="115"/>
      <c r="L31" s="116"/>
      <c r="N31" s="117"/>
    </row>
    <row r="33" spans="1:14">
      <c r="B33" s="83" t="s">
        <v>134</v>
      </c>
    </row>
    <row r="34" spans="1:14">
      <c r="A34" s="81">
        <v>8</v>
      </c>
      <c r="B34" s="82" t="s">
        <v>121</v>
      </c>
      <c r="C34" s="83" t="s">
        <v>135</v>
      </c>
      <c r="D34" s="103" t="s">
        <v>136</v>
      </c>
      <c r="E34" s="85">
        <v>316.89999999999998</v>
      </c>
      <c r="F34" s="84" t="s">
        <v>112</v>
      </c>
    </row>
    <row r="35" spans="1:14">
      <c r="D35" s="103" t="s">
        <v>137</v>
      </c>
    </row>
    <row r="36" spans="1:14">
      <c r="D36" s="114" t="s">
        <v>138</v>
      </c>
      <c r="E36" s="115">
        <f>J36</f>
        <v>0</v>
      </c>
      <c r="H36" s="115"/>
      <c r="I36" s="115"/>
      <c r="J36" s="115"/>
      <c r="L36" s="116"/>
      <c r="N36" s="117"/>
    </row>
    <row r="38" spans="1:14">
      <c r="B38" s="83" t="s">
        <v>139</v>
      </c>
    </row>
    <row r="39" spans="1:14">
      <c r="A39" s="81">
        <v>9</v>
      </c>
      <c r="B39" s="82" t="s">
        <v>109</v>
      </c>
      <c r="C39" s="83" t="s">
        <v>140</v>
      </c>
      <c r="D39" s="103" t="s">
        <v>141</v>
      </c>
      <c r="E39" s="85">
        <v>316.89999999999998</v>
      </c>
      <c r="F39" s="84" t="s">
        <v>112</v>
      </c>
    </row>
    <row r="40" spans="1:14">
      <c r="D40" s="103" t="s">
        <v>137</v>
      </c>
    </row>
    <row r="41" spans="1:14">
      <c r="A41" s="81">
        <v>10</v>
      </c>
      <c r="B41" s="82" t="s">
        <v>109</v>
      </c>
      <c r="C41" s="83" t="s">
        <v>142</v>
      </c>
      <c r="D41" s="103" t="s">
        <v>143</v>
      </c>
      <c r="E41" s="85">
        <v>316.89999999999998</v>
      </c>
      <c r="F41" s="84" t="s">
        <v>112</v>
      </c>
    </row>
    <row r="42" spans="1:14">
      <c r="D42" s="103" t="s">
        <v>137</v>
      </c>
    </row>
    <row r="43" spans="1:14">
      <c r="D43" s="114" t="s">
        <v>144</v>
      </c>
      <c r="E43" s="115">
        <f>J43</f>
        <v>0</v>
      </c>
      <c r="H43" s="115"/>
      <c r="I43" s="115"/>
      <c r="J43" s="115"/>
      <c r="L43" s="116"/>
      <c r="N43" s="117"/>
    </row>
    <row r="45" spans="1:14">
      <c r="B45" s="83" t="s">
        <v>145</v>
      </c>
    </row>
    <row r="46" spans="1:14">
      <c r="A46" s="81">
        <v>11</v>
      </c>
      <c r="B46" s="82" t="s">
        <v>146</v>
      </c>
      <c r="C46" s="83" t="s">
        <v>147</v>
      </c>
      <c r="D46" s="103" t="s">
        <v>148</v>
      </c>
      <c r="E46" s="85">
        <v>316.89999999999998</v>
      </c>
      <c r="F46" s="84" t="s">
        <v>112</v>
      </c>
    </row>
    <row r="47" spans="1:14">
      <c r="D47" s="103" t="s">
        <v>137</v>
      </c>
    </row>
    <row r="48" spans="1:14">
      <c r="A48" s="81">
        <v>12</v>
      </c>
      <c r="B48" s="82" t="s">
        <v>146</v>
      </c>
      <c r="C48" s="83" t="s">
        <v>149</v>
      </c>
      <c r="D48" s="103" t="s">
        <v>150</v>
      </c>
      <c r="E48" s="85">
        <v>316.89999999999998</v>
      </c>
      <c r="F48" s="84" t="s">
        <v>112</v>
      </c>
    </row>
    <row r="49" spans="1:14">
      <c r="D49" s="103" t="s">
        <v>137</v>
      </c>
    </row>
    <row r="50" spans="1:14">
      <c r="A50" s="81">
        <v>13</v>
      </c>
      <c r="B50" s="82" t="s">
        <v>146</v>
      </c>
      <c r="C50" s="83" t="s">
        <v>151</v>
      </c>
      <c r="D50" s="103" t="s">
        <v>152</v>
      </c>
      <c r="E50" s="85">
        <v>316.89999999999998</v>
      </c>
      <c r="F50" s="84" t="s">
        <v>112</v>
      </c>
    </row>
    <row r="51" spans="1:14">
      <c r="D51" s="103" t="s">
        <v>137</v>
      </c>
    </row>
    <row r="52" spans="1:14">
      <c r="D52" s="114" t="s">
        <v>153</v>
      </c>
      <c r="E52" s="115">
        <f>J52</f>
        <v>0</v>
      </c>
      <c r="H52" s="115"/>
      <c r="I52" s="115"/>
      <c r="J52" s="115"/>
      <c r="L52" s="116"/>
      <c r="N52" s="117"/>
    </row>
    <row r="54" spans="1:14">
      <c r="B54" s="83" t="s">
        <v>154</v>
      </c>
    </row>
    <row r="55" spans="1:14">
      <c r="A55" s="81">
        <v>14</v>
      </c>
      <c r="B55" s="82" t="s">
        <v>109</v>
      </c>
      <c r="C55" s="83" t="s">
        <v>155</v>
      </c>
      <c r="D55" s="103" t="s">
        <v>156</v>
      </c>
      <c r="E55" s="85">
        <v>354.1</v>
      </c>
      <c r="F55" s="84" t="s">
        <v>119</v>
      </c>
    </row>
    <row r="56" spans="1:14">
      <c r="D56" s="103" t="s">
        <v>157</v>
      </c>
    </row>
    <row r="57" spans="1:14" ht="25.5">
      <c r="A57" s="81">
        <v>15</v>
      </c>
      <c r="B57" s="82" t="s">
        <v>158</v>
      </c>
      <c r="C57" s="83" t="s">
        <v>159</v>
      </c>
      <c r="D57" s="103" t="s">
        <v>160</v>
      </c>
      <c r="E57" s="85">
        <v>33</v>
      </c>
      <c r="F57" s="84" t="s">
        <v>119</v>
      </c>
    </row>
    <row r="58" spans="1:14">
      <c r="A58" s="81">
        <v>16</v>
      </c>
      <c r="B58" s="82" t="s">
        <v>161</v>
      </c>
      <c r="C58" s="83" t="s">
        <v>162</v>
      </c>
      <c r="D58" s="103" t="s">
        <v>163</v>
      </c>
      <c r="E58" s="85">
        <v>204</v>
      </c>
      <c r="F58" s="84" t="s">
        <v>164</v>
      </c>
    </row>
    <row r="59" spans="1:14">
      <c r="D59" s="103" t="s">
        <v>165</v>
      </c>
    </row>
    <row r="60" spans="1:14">
      <c r="A60" s="81">
        <v>17</v>
      </c>
      <c r="B60" s="82" t="s">
        <v>116</v>
      </c>
      <c r="C60" s="83" t="s">
        <v>166</v>
      </c>
      <c r="D60" s="103" t="s">
        <v>167</v>
      </c>
      <c r="E60" s="85">
        <v>115.42</v>
      </c>
      <c r="F60" s="84" t="s">
        <v>168</v>
      </c>
    </row>
    <row r="61" spans="1:14">
      <c r="A61" s="81">
        <v>18</v>
      </c>
      <c r="B61" s="82" t="s">
        <v>116</v>
      </c>
      <c r="C61" s="83" t="s">
        <v>169</v>
      </c>
      <c r="D61" s="103" t="s">
        <v>170</v>
      </c>
      <c r="E61" s="85">
        <v>2192.98</v>
      </c>
      <c r="F61" s="84" t="s">
        <v>168</v>
      </c>
    </row>
    <row r="62" spans="1:14">
      <c r="D62" s="103" t="s">
        <v>171</v>
      </c>
    </row>
    <row r="63" spans="1:14">
      <c r="A63" s="81">
        <v>19</v>
      </c>
      <c r="B63" s="82" t="s">
        <v>116</v>
      </c>
      <c r="C63" s="83" t="s">
        <v>172</v>
      </c>
      <c r="D63" s="103" t="s">
        <v>173</v>
      </c>
      <c r="E63" s="85">
        <v>115.42</v>
      </c>
      <c r="F63" s="84" t="s">
        <v>168</v>
      </c>
    </row>
    <row r="64" spans="1:14">
      <c r="A64" s="81">
        <v>20</v>
      </c>
      <c r="B64" s="82" t="s">
        <v>116</v>
      </c>
      <c r="C64" s="83" t="s">
        <v>174</v>
      </c>
      <c r="D64" s="103" t="s">
        <v>175</v>
      </c>
      <c r="E64" s="85">
        <v>115.42</v>
      </c>
      <c r="F64" s="84" t="s">
        <v>168</v>
      </c>
    </row>
    <row r="65" spans="1:14">
      <c r="A65" s="81">
        <v>21</v>
      </c>
      <c r="B65" s="82" t="s">
        <v>109</v>
      </c>
      <c r="C65" s="83" t="s">
        <v>176</v>
      </c>
      <c r="D65" s="103" t="s">
        <v>177</v>
      </c>
      <c r="E65" s="85">
        <v>166.23500000000001</v>
      </c>
      <c r="F65" s="84" t="s">
        <v>168</v>
      </c>
    </row>
    <row r="66" spans="1:14">
      <c r="D66" s="114" t="s">
        <v>178</v>
      </c>
      <c r="E66" s="115">
        <f>J66</f>
        <v>0</v>
      </c>
      <c r="H66" s="115"/>
      <c r="I66" s="115"/>
      <c r="J66" s="115"/>
      <c r="L66" s="116"/>
      <c r="N66" s="117"/>
    </row>
    <row r="68" spans="1:14">
      <c r="D68" s="156" t="s">
        <v>179</v>
      </c>
      <c r="E68" s="115">
        <f>J68</f>
        <v>0</v>
      </c>
      <c r="H68" s="115"/>
      <c r="I68" s="115"/>
      <c r="J68" s="115"/>
      <c r="L68" s="116"/>
      <c r="N68" s="117"/>
    </row>
    <row r="70" spans="1:14">
      <c r="D70" s="157" t="s">
        <v>182</v>
      </c>
      <c r="E70" s="115">
        <f>J70</f>
        <v>0</v>
      </c>
      <c r="H70" s="115"/>
      <c r="I70" s="115"/>
      <c r="J70" s="115"/>
      <c r="L70" s="116"/>
      <c r="N70" s="117"/>
    </row>
  </sheetData>
  <phoneticPr fontId="0" type="noConversion"/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sarinova</cp:lastModifiedBy>
  <cp:lastPrinted>2018-04-16T13:43:27Z</cp:lastPrinted>
  <dcterms:created xsi:type="dcterms:W3CDTF">1999-04-06T07:39:42Z</dcterms:created>
  <dcterms:modified xsi:type="dcterms:W3CDTF">2018-09-06T09:50:13Z</dcterms:modified>
</cp:coreProperties>
</file>