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4000" windowHeight="10095" activeTab="1"/>
  </bookViews>
  <sheets>
    <sheet name="Rekapitulácia stavby" sheetId="1" r:id="rId1"/>
    <sheet name="SO - Elektroinštalácie" sheetId="2" r:id="rId2"/>
  </sheets>
  <definedNames>
    <definedName name="_xlnm.Print_Titles" localSheetId="0">'Rekapitulácia stavby'!$85:$85</definedName>
    <definedName name="_xlnm.Print_Titles" localSheetId="1">'SO - Elektroinštalácie'!$126:$126</definedName>
    <definedName name="_xlnm.Print_Area" localSheetId="0">'Rekapitulácia stavby'!$C$4:$AP$70,'Rekapitulácia stavby'!$C$76:$AP$92</definedName>
    <definedName name="_xlnm.Print_Area" localSheetId="1">'SO - Elektroinštalácie'!$C$4:$Q$70,'SO - Elektroinštalácie'!$C$76:$Q$110,'SO - Elektroinštalácie'!$C$116:$Q$184</definedName>
  </definedNames>
  <calcPr calcId="114210" fullCalcOnLoad="1"/>
</workbook>
</file>

<file path=xl/calcChain.xml><?xml version="1.0" encoding="utf-8"?>
<calcChain xmlns="http://schemas.openxmlformats.org/spreadsheetml/2006/main">
  <c r="AG88" i="1"/>
  <c r="AG87"/>
  <c r="AK26"/>
  <c r="W31"/>
  <c r="AK31"/>
  <c r="AY88"/>
  <c r="AX88"/>
  <c r="M124" i="2"/>
  <c r="F119"/>
  <c r="AS88" i="1"/>
  <c r="AS87"/>
  <c r="M84" i="2"/>
  <c r="F79"/>
  <c r="O18"/>
  <c r="E18"/>
  <c r="M123"/>
  <c r="O17"/>
  <c r="O15"/>
  <c r="E15"/>
  <c r="F124"/>
  <c r="O14"/>
  <c r="O12"/>
  <c r="E12"/>
  <c r="F123"/>
  <c r="O11"/>
  <c r="O9"/>
  <c r="M121"/>
  <c r="F6"/>
  <c r="F118"/>
  <c r="AK27" i="1"/>
  <c r="AM83"/>
  <c r="L83"/>
  <c r="AM82"/>
  <c r="L82"/>
  <c r="L80"/>
  <c r="L78"/>
  <c r="M83" i="2"/>
  <c r="H35"/>
  <c r="BC88" i="1"/>
  <c r="BC87"/>
  <c r="AY87"/>
  <c r="M81" i="2"/>
  <c r="H33"/>
  <c r="BA88" i="1"/>
  <c r="BA87"/>
  <c r="AW88"/>
  <c r="F78" i="2"/>
  <c r="F83"/>
  <c r="F84"/>
  <c r="H32"/>
  <c r="AZ88" i="1"/>
  <c r="AZ87"/>
  <c r="AV88"/>
  <c r="H34" i="2"/>
  <c r="BB88" i="1"/>
  <c r="BB87"/>
  <c r="H36" i="2"/>
  <c r="BD88" i="1"/>
  <c r="BD87"/>
  <c r="W35"/>
  <c r="W34"/>
  <c r="W33"/>
  <c r="AX87"/>
  <c r="AV87"/>
  <c r="AT88"/>
  <c r="AW87"/>
  <c r="AU88"/>
  <c r="AU87"/>
  <c r="AT87"/>
  <c r="L110" i="2"/>
  <c r="AN88" i="1"/>
  <c r="AG92"/>
  <c r="AK29"/>
  <c r="AK37"/>
  <c r="AN87"/>
  <c r="AN92"/>
</calcChain>
</file>

<file path=xl/sharedStrings.xml><?xml version="1.0" encoding="utf-8"?>
<sst xmlns="http://schemas.openxmlformats.org/spreadsheetml/2006/main" count="430" uniqueCount="194">
  <si>
    <t>2012</t>
  </si>
  <si>
    <t>Hárok obsahuje:</t>
  </si>
  <si>
    <t>2.0</t>
  </si>
  <si>
    <t/>
  </si>
  <si>
    <t>False</t>
  </si>
  <si>
    <t>optimalizované pre tlač zostáv vo formáte A4 - na výšku</t>
  </si>
  <si>
    <t>&gt;&gt;  skryté stĺpce  &lt;&lt;</t>
  </si>
  <si>
    <t>0,01</t>
  </si>
  <si>
    <t>20</t>
  </si>
  <si>
    <t>SÚHRNNÝ LIST STAVBY</t>
  </si>
  <si>
    <t>v ---  nižšie sa nachádzajú doplnkové a pomocné údaje k zostavám  --- v</t>
  </si>
  <si>
    <t>Kód:</t>
  </si>
  <si>
    <t>Stavba:</t>
  </si>
  <si>
    <t>JKSO:</t>
  </si>
  <si>
    <t>KS:</t>
  </si>
  <si>
    <t>Miesto:</t>
  </si>
  <si>
    <t>Dátum:</t>
  </si>
  <si>
    <t>Objednávateľ:</t>
  </si>
  <si>
    <t>IČO:</t>
  </si>
  <si>
    <t xml:space="preserve"> </t>
  </si>
  <si>
    <t>IČO DPH:</t>
  </si>
  <si>
    <t>Zhotoviteľ:</t>
  </si>
  <si>
    <t>Projektant:</t>
  </si>
  <si>
    <t>True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</si>
  <si>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</si>
  <si>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</si>
  <si>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</si>
  <si>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</si>
  <si>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</si>
  <si>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</si>
  <si>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</si>
  <si>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</si>
  <si>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</si>
  <si>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</si>
  <si>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</si>
  <si>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</si>
  <si>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</si>
  <si>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</si>
  <si>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</si>
  <si>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</si>
  <si>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</si>
  <si>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</si>
  <si>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</si>
  <si>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</si>
  <si>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</si>
  <si>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</si>
  <si>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</si>
  <si>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</si>
  <si>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</si>
  <si>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</si>
  <si>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</si>
  <si>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</si>
  <si>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</si>
  <si>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</si>
  <si>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</si>
  <si>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</si>
  <si>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</si>
  <si>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</si>
  <si>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</si>
  <si>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</si>
  <si>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</si>
  <si>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</si>
  <si>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</si>
  <si>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</si>
  <si>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</si>
  <si>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</si>
  <si>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</si>
  <si>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</si>
  <si>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{4d7f37d2-f253-435e-90af-7760f49d00d4}</t>
  </si>
  <si>
    <t>{00000000-0000-0000-0000-000000000000}</t>
  </si>
  <si>
    <t>SO</t>
  </si>
  <si>
    <t>Elektroinštalácie</t>
  </si>
  <si>
    <t>1</t>
  </si>
  <si>
    <t>{ef14c232-e5b6-4c99-a3db-6c939e39a9cc}</t>
  </si>
  <si>
    <t>2) Ostatné náklady zo súhrnného listu</t>
  </si>
  <si>
    <t>Percent. zadanie_x000D_
[% nákladov rozpočtu]</t>
  </si>
  <si>
    <t>Zaradenie nákladov</t>
  </si>
  <si>
    <t>Celkové náklady za stavbu 1) + 2)</t>
  </si>
  <si>
    <t>Späť na hárok:</t>
  </si>
  <si>
    <t>KRYCÍ LIST ROZPOČTU</t>
  </si>
  <si>
    <t>Objekt:</t>
  </si>
  <si>
    <t>SO - Elektroinštalácie</t>
  </si>
  <si>
    <t>Náklady z rozpočtu</t>
  </si>
  <si>
    <t>Ostatné náklady</t>
  </si>
  <si>
    <t>REKAPITULÁCIA ROZPOČTU</t>
  </si>
  <si>
    <t>Kód - Popis</t>
  </si>
  <si>
    <t>Cena celkom [EUR]</t>
  </si>
  <si>
    <t>1) Náklady z rozpočtu</t>
  </si>
  <si>
    <t>Rz - ROZPOČET</t>
  </si>
  <si>
    <t xml:space="preserve">    O-03 - MONTÁŽ</t>
  </si>
  <si>
    <t xml:space="preserve">      O-03-02 - Svetelné obvody:</t>
  </si>
  <si>
    <t xml:space="preserve">      O-03-03 - Zásuvkové obvody:</t>
  </si>
  <si>
    <t xml:space="preserve">      O-03-04 - Elektroinštalačný materiál:</t>
  </si>
  <si>
    <t xml:space="preserve">      O-03-05 - Slaboprúdové obvody:</t>
  </si>
  <si>
    <t xml:space="preserve">    O-04 - SKÚŠKY</t>
  </si>
  <si>
    <t xml:space="preserve">    O-05 - MATERIÁL</t>
  </si>
  <si>
    <t xml:space="preserve">      O-05-02 - Svetelné obvody:</t>
  </si>
  <si>
    <t xml:space="preserve">      O-05-03 - Zásuvkové obvody:</t>
  </si>
  <si>
    <t xml:space="preserve">      O-05-04 - Elektroinštalačný materiál:</t>
  </si>
  <si>
    <t xml:space="preserve">      O-05-05 - Slaboprúdové obvody:</t>
  </si>
  <si>
    <t xml:space="preserve">    O-07 - OPN</t>
  </si>
  <si>
    <t>2) Ostatné náklady</t>
  </si>
  <si>
    <t>ROZPOČET</t>
  </si>
  <si>
    <t>PČ</t>
  </si>
  <si>
    <t>Typ</t>
  </si>
  <si>
    <t>Popis</t>
  </si>
  <si>
    <t>MJ</t>
  </si>
  <si>
    <t>Množstvo</t>
  </si>
  <si>
    <t>J.cena [EUR]</t>
  </si>
  <si>
    <t>K</t>
  </si>
  <si>
    <t>210120501</t>
  </si>
  <si>
    <t>ks</t>
  </si>
  <si>
    <t>210201002</t>
  </si>
  <si>
    <t>210201001</t>
  </si>
  <si>
    <t>210290592</t>
  </si>
  <si>
    <t>Výmena súčastí spotrebičov skiel svietidiel trubíc žiarivkových svietidiel uzatvorených</t>
  </si>
  <si>
    <t>210110001</t>
  </si>
  <si>
    <t>Jednopólový vypínač, radenie 1, 10A, 250V</t>
  </si>
  <si>
    <t>210110003</t>
  </si>
  <si>
    <t>Sériový vypínač, radenie 5, 10A, 250V</t>
  </si>
  <si>
    <t>210111001</t>
  </si>
  <si>
    <t>Zásuvka jednofázová 1f - 230V, 50Hz, jednoduchá</t>
  </si>
  <si>
    <t>210810045</t>
  </si>
  <si>
    <t>m</t>
  </si>
  <si>
    <t>210810046</t>
  </si>
  <si>
    <t>210010311</t>
  </si>
  <si>
    <t>Univerzálna inštalačná krabica</t>
  </si>
  <si>
    <t>210100251</t>
  </si>
  <si>
    <t>Ukončenie celoplastových káblov zmrašť. záklopkou alebo páskou do 4 x 10 mm2</t>
  </si>
  <si>
    <t>210100001P</t>
  </si>
  <si>
    <t>Ukončenie vodičov v rozvádzač. vč. zapojenia a vodičovej koncovky do 4 mm2</t>
  </si>
  <si>
    <t>210190001</t>
  </si>
  <si>
    <t>Dátový rozvádzač 19"</t>
  </si>
  <si>
    <t>210111213P</t>
  </si>
  <si>
    <t>Zásuvka telefónna RJ12</t>
  </si>
  <si>
    <t>210111214P</t>
  </si>
  <si>
    <t>Dátová zásuvka RJ45</t>
  </si>
  <si>
    <t>210850244P</t>
  </si>
  <si>
    <t>210850243P</t>
  </si>
  <si>
    <t>Kábel TCEPKPFLE 3 x XN 0,6</t>
  </si>
  <si>
    <t>210100264P</t>
  </si>
  <si>
    <t>Ukončenia vodičov v zásuvkách</t>
  </si>
  <si>
    <t>HZS-01</t>
  </si>
  <si>
    <t>Revízna správa</t>
  </si>
  <si>
    <t>M</t>
  </si>
  <si>
    <t>M001</t>
  </si>
  <si>
    <t>M007</t>
  </si>
  <si>
    <t>M008</t>
  </si>
  <si>
    <t>M012</t>
  </si>
  <si>
    <t>M015</t>
  </si>
  <si>
    <t>M033</t>
  </si>
  <si>
    <t>M034</t>
  </si>
  <si>
    <t>M017</t>
  </si>
  <si>
    <t>M018</t>
  </si>
  <si>
    <t>M019</t>
  </si>
  <si>
    <t>M023</t>
  </si>
  <si>
    <t>M024</t>
  </si>
  <si>
    <t>M025</t>
  </si>
  <si>
    <t>M026</t>
  </si>
  <si>
    <t>M028</t>
  </si>
  <si>
    <t>M029</t>
  </si>
  <si>
    <t>1) Súhrnný list stavby</t>
  </si>
  <si>
    <t>2) Rekapitulácia objektov</t>
  </si>
  <si>
    <t>/</t>
  </si>
  <si>
    <t>1) Krycí list rozpočtu</t>
  </si>
  <si>
    <t>2) Rekapitulácia rozpočtu</t>
  </si>
  <si>
    <t>3) Rozpočet</t>
  </si>
  <si>
    <t>Holod</t>
  </si>
  <si>
    <t xml:space="preserve">      O-05-06 - Prirážky z materiálu:</t>
  </si>
  <si>
    <t>ZR</t>
  </si>
  <si>
    <t>Zásobovacia réžia</t>
  </si>
  <si>
    <t>%</t>
  </si>
  <si>
    <t>PM</t>
  </si>
  <si>
    <t>Podružný materiál</t>
  </si>
  <si>
    <t>DM</t>
  </si>
  <si>
    <t>Doprava materiálu na stavbu</t>
  </si>
  <si>
    <t>PPV</t>
  </si>
  <si>
    <t>Podiel pridružených výkonov</t>
  </si>
  <si>
    <t>PrM</t>
  </si>
  <si>
    <t>Presun materiálu na stavbe</t>
  </si>
  <si>
    <t xml:space="preserve">      O-03-01 - Rozvádzač RH (podľa projektovej dokumentácie), Náplň :</t>
  </si>
  <si>
    <t xml:space="preserve">      O-05-01 - Rozvádzač RH (podľa projektovej dokumentácie), Náplň :</t>
  </si>
  <si>
    <t>Rozvádzač RH podľa projektovej dokumentácie</t>
  </si>
  <si>
    <t>Bratislava - Nové Mesto</t>
  </si>
  <si>
    <t>Svietidlo stropné UX-CLASSIC ASN.N PAR, 2x36W, IP20, OMS</t>
  </si>
  <si>
    <t>Svietidlo stropné ZIPAR MOVABLE, 1x12W, IP20, OMS</t>
  </si>
  <si>
    <t>Kábel 1-CYKY-J 3x1,5mm2</t>
  </si>
  <si>
    <t>Kábel 1-CYKY-J 3x2,5mm2</t>
  </si>
  <si>
    <t>Kábel S/FTP Cat.6</t>
  </si>
  <si>
    <t>Trubica 36W</t>
  </si>
  <si>
    <t>LED 12W</t>
  </si>
  <si>
    <t xml:space="preserve"> Stavebné úpravy - IKT učebňa ZŠ Jeséniova</t>
  </si>
  <si>
    <t xml:space="preserve">      O-03-06 - Prirážky z montážnych prác:</t>
  </si>
  <si>
    <t>Rp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</si>
</sst>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8"/>
      <color indexed="55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indexed="56"/>
      <name val="Trebuchet MS"/>
    </font>
    <font>
      <sz val="10"/>
      <color indexed="56"/>
      <name val="Trebuchet MS"/>
    </font>
    <font>
      <sz val="8"/>
      <color indexed="56"/>
      <name val="Trebuchet MS"/>
    </font>
    <font>
      <sz val="8"/>
      <color indexed="43"/>
      <name val="Trebuchet MS"/>
    </font>
    <font>
      <sz val="8"/>
      <color indexed="48"/>
      <name val="Trebuchet MS"/>
    </font>
    <font>
      <b/>
      <sz val="16"/>
      <name val="Trebuchet MS"/>
    </font>
    <font>
      <sz val="9"/>
      <color indexed="55"/>
      <name val="Trebuchet MS"/>
    </font>
    <font>
      <sz val="10"/>
      <color indexed="63"/>
      <name val="Trebuchet MS"/>
    </font>
    <font>
      <sz val="10"/>
      <name val="Trebuchet MS"/>
    </font>
    <font>
      <b/>
      <sz val="10"/>
      <name val="Trebuchet MS"/>
    </font>
    <font>
      <b/>
      <sz val="8"/>
      <color indexed="55"/>
      <name val="Trebuchet MS"/>
    </font>
    <font>
      <b/>
      <sz val="10"/>
      <color indexed="63"/>
      <name val="Trebuchet MS"/>
    </font>
    <font>
      <sz val="10"/>
      <color indexed="55"/>
      <name val="Trebuchet MS"/>
    </font>
    <font>
      <b/>
      <sz val="9"/>
      <name val="Trebuchet MS"/>
    </font>
    <font>
      <sz val="12"/>
      <color indexed="55"/>
      <name val="Trebuchet MS"/>
    </font>
    <font>
      <b/>
      <sz val="12"/>
      <color indexed="16"/>
      <name val="Trebuchet MS"/>
    </font>
    <font>
      <sz val="12"/>
      <name val="Trebuchet MS"/>
    </font>
    <font>
      <b/>
      <sz val="11"/>
      <color indexed="56"/>
      <name val="Trebuchet MS"/>
    </font>
    <font>
      <sz val="11"/>
      <color indexed="56"/>
      <name val="Trebuchet MS"/>
    </font>
    <font>
      <sz val="11"/>
      <color indexed="55"/>
      <name val="Trebuchet MS"/>
    </font>
    <font>
      <b/>
      <sz val="12"/>
      <color indexed="16"/>
      <name val="Trebuchet MS"/>
    </font>
    <font>
      <b/>
      <sz val="12"/>
      <color indexed="16"/>
      <name val="Trebuchet MS"/>
    </font>
    <font>
      <sz val="9"/>
      <color indexed="8"/>
      <name val="Trebuchet MS"/>
    </font>
    <font>
      <sz val="8"/>
      <color indexed="16"/>
      <name val="Trebuchet MS"/>
    </font>
    <font>
      <b/>
      <sz val="8"/>
      <name val="Trebuchet MS"/>
    </font>
    <font>
      <i/>
      <sz val="8"/>
      <color indexed="12"/>
      <name val="Trebuchet MS"/>
    </font>
    <font>
      <sz val="18"/>
      <color indexed="12"/>
      <name val="Wingdings 2"/>
      <family val="1"/>
      <charset val="2"/>
    </font>
    <font>
      <sz val="10"/>
      <color indexed="16"/>
      <name val="Trebuchet MS"/>
      <family val="2"/>
    </font>
    <font>
      <sz val="10"/>
      <name val="Trebuchet MS"/>
      <family val="2"/>
    </font>
    <font>
      <u/>
      <sz val="10"/>
      <color indexed="12"/>
      <name val="Trebuchet MS"/>
      <family val="2"/>
    </font>
    <font>
      <b/>
      <sz val="8"/>
      <color indexed="56"/>
      <name val="Trebuchet MS"/>
      <family val="2"/>
      <charset val="238"/>
    </font>
    <font>
      <b/>
      <sz val="10"/>
      <color indexed="56"/>
      <name val="Trebuchet MS"/>
      <family val="2"/>
      <charset val="238"/>
    </font>
    <font>
      <b/>
      <sz val="10"/>
      <color indexed="18"/>
      <name val="Trebuchet MS"/>
      <family val="2"/>
      <charset val="238"/>
    </font>
    <font>
      <b/>
      <sz val="10"/>
      <name val="Trebuchet MS"/>
      <family val="2"/>
      <charset val="238"/>
    </font>
    <font>
      <sz val="10"/>
      <color indexed="10"/>
      <name val="Trebuchet MS"/>
    </font>
    <font>
      <u/>
      <sz val="8"/>
      <color theme="1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55"/>
      </left>
      <right/>
      <top style="hair">
        <color indexed="55"/>
      </top>
      <bottom/>
      <diagonal/>
    </border>
    <border>
      <left/>
      <right/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273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>
      <alignment horizontal="left" vertical="center"/>
    </xf>
    <xf numFmtId="0" fontId="0" fillId="2" borderId="0" xfId="0" applyFill="1"/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9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center"/>
    </xf>
    <xf numFmtId="0" fontId="0" fillId="0" borderId="6" xfId="0" applyBorder="1"/>
    <xf numFmtId="0" fontId="12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4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3" fillId="3" borderId="9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17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17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4" fontId="19" fillId="0" borderId="13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4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4" fontId="24" fillId="0" borderId="16" xfId="0" applyNumberFormat="1" applyFont="1" applyBorder="1" applyAlignment="1">
      <alignment vertical="center"/>
    </xf>
    <xf numFmtId="166" fontId="24" fillId="0" borderId="16" xfId="0" applyNumberFormat="1" applyFont="1" applyBorder="1" applyAlignment="1">
      <alignment vertical="center"/>
    </xf>
    <xf numFmtId="4" fontId="24" fillId="0" borderId="17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20" fillId="3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3" borderId="9" xfId="0" applyFont="1" applyFill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1" fillId="0" borderId="24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17" fillId="0" borderId="17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28" fillId="0" borderId="11" xfId="0" applyNumberFormat="1" applyFont="1" applyBorder="1" applyAlignment="1"/>
    <xf numFmtId="166" fontId="28" fillId="0" borderId="12" xfId="0" applyNumberFormat="1" applyFont="1" applyBorder="1" applyAlignment="1"/>
    <xf numFmtId="4" fontId="29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3" xfId="0" applyFont="1" applyBorder="1" applyAlignment="1"/>
    <xf numFmtId="166" fontId="7" fillId="0" borderId="0" xfId="0" applyNumberFormat="1" applyFont="1" applyBorder="1" applyAlignment="1"/>
    <xf numFmtId="166" fontId="7" fillId="0" borderId="14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0" fillId="0" borderId="24" xfId="0" applyFont="1" applyBorder="1" applyAlignment="1" applyProtection="1">
      <alignment horizontal="center" vertical="center"/>
      <protection locked="0"/>
    </xf>
    <xf numFmtId="49" fontId="30" fillId="0" borderId="24" xfId="0" applyNumberFormat="1" applyFont="1" applyBorder="1" applyAlignment="1" applyProtection="1">
      <alignment horizontal="left" vertical="center" wrapText="1"/>
      <protection locked="0"/>
    </xf>
    <xf numFmtId="0" fontId="30" fillId="0" borderId="24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>
      <alignment horizontal="center" vertical="center"/>
    </xf>
    <xf numFmtId="166" fontId="1" fillId="0" borderId="16" xfId="0" applyNumberFormat="1" applyFont="1" applyBorder="1" applyAlignment="1">
      <alignment vertical="center"/>
    </xf>
    <xf numFmtId="166" fontId="1" fillId="0" borderId="17" xfId="0" applyNumberFormat="1" applyFont="1" applyBorder="1" applyAlignment="1">
      <alignment vertical="center"/>
    </xf>
    <xf numFmtId="0" fontId="31" fillId="0" borderId="0" xfId="1" applyFont="1" applyAlignment="1">
      <alignment horizontal="center" vertical="center"/>
    </xf>
    <xf numFmtId="0" fontId="8" fillId="2" borderId="0" xfId="0" applyFont="1" applyFill="1" applyAlignment="1" applyProtection="1">
      <alignment horizontal="left" vertical="center"/>
    </xf>
    <xf numFmtId="0" fontId="33" fillId="2" borderId="0" xfId="0" applyFont="1" applyFill="1" applyAlignment="1" applyProtection="1">
      <alignment vertical="center"/>
    </xf>
    <xf numFmtId="0" fontId="32" fillId="2" borderId="0" xfId="0" applyFont="1" applyFill="1" applyAlignment="1" applyProtection="1">
      <alignment horizontal="left" vertical="center"/>
    </xf>
    <xf numFmtId="0" fontId="34" fillId="2" borderId="0" xfId="1" applyFont="1" applyFill="1" applyAlignment="1" applyProtection="1">
      <alignment vertical="center"/>
    </xf>
    <xf numFmtId="0" fontId="0" fillId="2" borderId="0" xfId="0" applyFill="1" applyProtection="1"/>
    <xf numFmtId="14" fontId="2" fillId="0" borderId="0" xfId="0" applyNumberFormat="1" applyFont="1" applyBorder="1" applyAlignment="1">
      <alignment horizontal="left" vertical="center"/>
    </xf>
    <xf numFmtId="14" fontId="0" fillId="0" borderId="0" xfId="0" applyNumberFormat="1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167" fontId="0" fillId="0" borderId="2" xfId="0" applyNumberFormat="1" applyBorder="1"/>
    <xf numFmtId="167" fontId="0" fillId="0" borderId="0" xfId="0" applyNumberFormat="1" applyBorder="1"/>
    <xf numFmtId="167" fontId="0" fillId="0" borderId="0" xfId="0" applyNumberFormat="1" applyFont="1" applyBorder="1" applyAlignment="1">
      <alignment vertical="center"/>
    </xf>
    <xf numFmtId="167" fontId="0" fillId="0" borderId="11" xfId="0" applyNumberFormat="1" applyFont="1" applyBorder="1" applyAlignment="1">
      <alignment vertical="center"/>
    </xf>
    <xf numFmtId="167" fontId="0" fillId="3" borderId="9" xfId="0" applyNumberFormat="1" applyFont="1" applyFill="1" applyBorder="1" applyAlignment="1">
      <alignment vertical="center"/>
    </xf>
    <xf numFmtId="167" fontId="0" fillId="0" borderId="16" xfId="0" applyNumberFormat="1" applyFont="1" applyBorder="1" applyAlignment="1">
      <alignment vertical="center"/>
    </xf>
    <xf numFmtId="167" fontId="0" fillId="0" borderId="19" xfId="0" applyNumberFormat="1" applyFont="1" applyBorder="1" applyAlignment="1">
      <alignment vertical="center"/>
    </xf>
    <xf numFmtId="167" fontId="0" fillId="0" borderId="2" xfId="0" applyNumberFormat="1" applyFont="1" applyBorder="1" applyAlignment="1">
      <alignment vertical="center"/>
    </xf>
    <xf numFmtId="167" fontId="11" fillId="0" borderId="0" xfId="0" applyNumberFormat="1" applyFont="1" applyBorder="1" applyAlignment="1">
      <alignment horizontal="left" vertical="center"/>
    </xf>
    <xf numFmtId="167" fontId="0" fillId="3" borderId="0" xfId="0" applyNumberFormat="1" applyFont="1" applyFill="1" applyBorder="1" applyAlignment="1">
      <alignment vertical="center"/>
    </xf>
    <xf numFmtId="167" fontId="5" fillId="0" borderId="0" xfId="0" applyNumberFormat="1" applyFont="1" applyBorder="1" applyAlignment="1">
      <alignment vertical="center"/>
    </xf>
    <xf numFmtId="167" fontId="6" fillId="0" borderId="0" xfId="0" applyNumberFormat="1" applyFont="1" applyBorder="1" applyAlignment="1">
      <alignment vertical="center"/>
    </xf>
    <xf numFmtId="167" fontId="0" fillId="0" borderId="0" xfId="0" applyNumberFormat="1" applyFont="1" applyBorder="1" applyAlignment="1" applyProtection="1">
      <alignment vertical="center"/>
      <protection locked="0"/>
    </xf>
    <xf numFmtId="167" fontId="2" fillId="3" borderId="22" xfId="0" applyNumberFormat="1" applyFont="1" applyFill="1" applyBorder="1" applyAlignment="1">
      <alignment horizontal="center" vertical="center" wrapText="1"/>
    </xf>
    <xf numFmtId="167" fontId="5" fillId="0" borderId="0" xfId="0" applyNumberFormat="1" applyFont="1" applyBorder="1" applyAlignment="1">
      <alignment horizontal="left"/>
    </xf>
    <xf numFmtId="167" fontId="0" fillId="0" borderId="24" xfId="0" applyNumberFormat="1" applyFont="1" applyBorder="1" applyAlignment="1" applyProtection="1">
      <alignment vertical="center"/>
      <protection locked="0"/>
    </xf>
    <xf numFmtId="167" fontId="30" fillId="0" borderId="24" xfId="0" applyNumberFormat="1" applyFont="1" applyBorder="1" applyAlignment="1" applyProtection="1">
      <alignment vertical="center"/>
      <protection locked="0"/>
    </xf>
    <xf numFmtId="167" fontId="0" fillId="0" borderId="0" xfId="0" applyNumberFormat="1"/>
    <xf numFmtId="0" fontId="0" fillId="0" borderId="0" xfId="0" applyFont="1" applyBorder="1" applyAlignment="1">
      <alignment horizontal="center" vertical="center" wrapText="1"/>
    </xf>
    <xf numFmtId="0" fontId="35" fillId="0" borderId="4" xfId="0" applyFont="1" applyBorder="1" applyAlignment="1"/>
    <xf numFmtId="0" fontId="35" fillId="0" borderId="0" xfId="0" applyFont="1" applyBorder="1" applyAlignment="1"/>
    <xf numFmtId="0" fontId="36" fillId="0" borderId="0" xfId="0" applyFont="1" applyBorder="1" applyAlignment="1">
      <alignment horizontal="left"/>
    </xf>
    <xf numFmtId="167" fontId="36" fillId="0" borderId="0" xfId="0" applyNumberFormat="1" applyFont="1" applyBorder="1" applyAlignment="1">
      <alignment horizontal="left"/>
    </xf>
    <xf numFmtId="0" fontId="35" fillId="0" borderId="5" xfId="0" applyFont="1" applyBorder="1" applyAlignment="1"/>
    <xf numFmtId="0" fontId="35" fillId="0" borderId="0" xfId="0" applyFont="1" applyAlignment="1"/>
    <xf numFmtId="0" fontId="35" fillId="0" borderId="13" xfId="0" applyFont="1" applyBorder="1" applyAlignment="1"/>
    <xf numFmtId="166" fontId="35" fillId="0" borderId="0" xfId="0" applyNumberFormat="1" applyFont="1" applyBorder="1" applyAlignment="1"/>
    <xf numFmtId="166" fontId="35" fillId="0" borderId="14" xfId="0" applyNumberFormat="1" applyFont="1" applyBorder="1" applyAlignment="1"/>
    <xf numFmtId="0" fontId="35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4" fontId="35" fillId="0" borderId="0" xfId="0" applyNumberFormat="1" applyFont="1" applyAlignment="1">
      <alignment vertical="center"/>
    </xf>
    <xf numFmtId="0" fontId="36" fillId="0" borderId="4" xfId="0" applyFont="1" applyBorder="1" applyAlignment="1"/>
    <xf numFmtId="0" fontId="36" fillId="0" borderId="0" xfId="0" applyFont="1" applyBorder="1" applyAlignment="1"/>
    <xf numFmtId="0" fontId="36" fillId="0" borderId="5" xfId="0" applyFont="1" applyBorder="1" applyAlignment="1"/>
    <xf numFmtId="0" fontId="36" fillId="0" borderId="13" xfId="0" applyFont="1" applyBorder="1" applyAlignment="1"/>
    <xf numFmtId="166" fontId="36" fillId="0" borderId="0" xfId="0" applyNumberFormat="1" applyFont="1" applyBorder="1" applyAlignment="1"/>
    <xf numFmtId="166" fontId="36" fillId="0" borderId="14" xfId="0" applyNumberFormat="1" applyFont="1" applyBorder="1" applyAlignment="1"/>
    <xf numFmtId="0" fontId="36" fillId="0" borderId="0" xfId="0" applyFont="1" applyAlignment="1"/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4" fontId="36" fillId="0" borderId="0" xfId="0" applyNumberFormat="1" applyFont="1" applyAlignment="1">
      <alignment vertical="center"/>
    </xf>
    <xf numFmtId="0" fontId="38" fillId="4" borderId="0" xfId="0" applyFont="1" applyFill="1" applyBorder="1" applyAlignment="1"/>
    <xf numFmtId="0" fontId="38" fillId="4" borderId="0" xfId="0" applyFont="1" applyFill="1" applyBorder="1" applyAlignment="1">
      <alignment horizontal="left"/>
    </xf>
    <xf numFmtId="167" fontId="38" fillId="4" borderId="0" xfId="0" applyNumberFormat="1" applyFont="1" applyFill="1" applyBorder="1" applyAlignment="1">
      <alignment horizontal="left"/>
    </xf>
    <xf numFmtId="0" fontId="36" fillId="4" borderId="0" xfId="0" applyFont="1" applyFill="1" applyBorder="1" applyAlignment="1"/>
    <xf numFmtId="0" fontId="36" fillId="4" borderId="0" xfId="0" applyFont="1" applyFill="1" applyBorder="1" applyAlignment="1">
      <alignment horizontal="left"/>
    </xf>
    <xf numFmtId="167" fontId="36" fillId="4" borderId="0" xfId="0" applyNumberFormat="1" applyFont="1" applyFill="1" applyBorder="1" applyAlignment="1">
      <alignment horizontal="left"/>
    </xf>
    <xf numFmtId="0" fontId="2" fillId="3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vertical="center"/>
    </xf>
    <xf numFmtId="0" fontId="3" fillId="3" borderId="9" xfId="0" applyFont="1" applyFill="1" applyBorder="1" applyAlignment="1">
      <alignment horizontal="left" vertical="center"/>
    </xf>
    <xf numFmtId="4" fontId="3" fillId="3" borderId="9" xfId="0" applyNumberFormat="1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" fillId="3" borderId="9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4" fontId="20" fillId="0" borderId="0" xfId="0" applyNumberFormat="1" applyFont="1" applyBorder="1" applyAlignment="1">
      <alignment horizontal="right" vertical="center"/>
    </xf>
    <xf numFmtId="4" fontId="20" fillId="0" borderId="0" xfId="0" applyNumberFormat="1" applyFont="1" applyBorder="1" applyAlignment="1">
      <alignment vertical="center"/>
    </xf>
    <xf numFmtId="4" fontId="20" fillId="3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0" fillId="0" borderId="0" xfId="0"/>
    <xf numFmtId="4" fontId="13" fillId="0" borderId="0" xfId="0" applyNumberFormat="1" applyFont="1" applyBorder="1" applyAlignment="1">
      <alignment vertical="center"/>
    </xf>
    <xf numFmtId="0" fontId="0" fillId="0" borderId="0" xfId="0" applyBorder="1"/>
    <xf numFmtId="4" fontId="14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left" vertical="center"/>
    </xf>
    <xf numFmtId="4" fontId="1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4" fontId="14" fillId="0" borderId="0" xfId="0" applyNumberFormat="1" applyFont="1" applyBorder="1" applyAlignment="1">
      <alignment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3" borderId="0" xfId="0" applyFont="1" applyFill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 applyProtection="1">
      <alignment vertical="center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20" fillId="0" borderId="11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36" fillId="4" borderId="11" xfId="0" applyNumberFormat="1" applyFont="1" applyFill="1" applyBorder="1" applyAlignment="1"/>
    <xf numFmtId="4" fontId="36" fillId="4" borderId="11" xfId="0" applyNumberFormat="1" applyFont="1" applyFill="1" applyBorder="1" applyAlignment="1">
      <alignment vertical="center"/>
    </xf>
    <xf numFmtId="4" fontId="36" fillId="0" borderId="16" xfId="0" applyNumberFormat="1" applyFont="1" applyBorder="1" applyAlignment="1"/>
    <xf numFmtId="4" fontId="36" fillId="0" borderId="16" xfId="0" applyNumberFormat="1" applyFont="1" applyBorder="1" applyAlignment="1">
      <alignment vertical="center"/>
    </xf>
    <xf numFmtId="4" fontId="36" fillId="0" borderId="22" xfId="0" applyNumberFormat="1" applyFont="1" applyBorder="1" applyAlignment="1"/>
    <xf numFmtId="4" fontId="36" fillId="0" borderId="22" xfId="0" applyNumberFormat="1" applyFont="1" applyBorder="1" applyAlignment="1">
      <alignment vertical="center"/>
    </xf>
    <xf numFmtId="4" fontId="30" fillId="0" borderId="24" xfId="0" applyNumberFormat="1" applyFont="1" applyBorder="1" applyAlignment="1" applyProtection="1">
      <alignment vertical="center"/>
      <protection locked="0"/>
    </xf>
    <xf numFmtId="0" fontId="30" fillId="0" borderId="24" xfId="0" applyFont="1" applyBorder="1" applyAlignment="1" applyProtection="1">
      <alignment vertical="center"/>
      <protection locked="0"/>
    </xf>
    <xf numFmtId="0" fontId="30" fillId="0" borderId="24" xfId="0" applyFont="1" applyBorder="1" applyAlignment="1" applyProtection="1">
      <alignment horizontal="left" vertical="center" wrapText="1"/>
      <protection locked="0"/>
    </xf>
    <xf numFmtId="0" fontId="2" fillId="3" borderId="22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34" fillId="2" borderId="0" xfId="1" applyFont="1" applyFill="1" applyAlignment="1" applyProtection="1">
      <alignment horizontal="center" vertical="center"/>
    </xf>
    <xf numFmtId="0" fontId="27" fillId="3" borderId="22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4" fontId="38" fillId="4" borderId="0" xfId="0" applyNumberFormat="1" applyFont="1" applyFill="1" applyBorder="1" applyAlignment="1"/>
    <xf numFmtId="4" fontId="38" fillId="4" borderId="0" xfId="0" applyNumberFormat="1" applyFont="1" applyFill="1" applyBorder="1" applyAlignment="1">
      <alignment vertical="center"/>
    </xf>
    <xf numFmtId="4" fontId="39" fillId="0" borderId="0" xfId="0" applyNumberFormat="1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4" fontId="37" fillId="0" borderId="22" xfId="0" applyNumberFormat="1" applyFont="1" applyBorder="1" applyAlignment="1"/>
    <xf numFmtId="4" fontId="37" fillId="0" borderId="22" xfId="0" applyNumberFormat="1" applyFont="1" applyBorder="1" applyAlignment="1">
      <alignment vertical="center"/>
    </xf>
  </cellXfs>
  <cellStyles count="2">
    <cellStyle name="Hypertextové prepojenie" xfId="1" builtinId="8"/>
    <cellStyle name="normálne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Users\takacl\AppData\Local\Temp\KrosPlus\radA07DD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kros.sk/11138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C:\Users\takacl\AppData\Local\Temp\KrosPlus\radDC9EF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kros.sk/11138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049" name="Obrázok 1" descr="C:\Users\takacl\AppData\Local\Temp\KrosPlus\radA07DD.tmp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2667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025" name="Obrázok 1" descr="C:\Users\takacl\AppData\Local\Temp\KrosPlus\radDC9EF.tmp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3"/>
  <sheetViews>
    <sheetView showGridLines="0" workbookViewId="0">
      <pane ySplit="1" topLeftCell="A41" activePane="bottomLeft" state="frozen"/>
      <selection pane="bottomLeft" activeCell="AN8" sqref="AN8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customWidth="1"/>
    <col min="47" max="47" width="25" customWidth="1"/>
    <col min="48" max="52" width="21.6640625" customWidth="1"/>
    <col min="53" max="53" width="19.1640625" customWidth="1"/>
    <col min="54" max="54" width="25" customWidth="1"/>
    <col min="55" max="56" width="19.1640625" customWidth="1"/>
    <col min="57" max="57" width="66.5" customWidth="1"/>
    <col min="71" max="89" width="9.33203125" hidden="1" customWidth="1"/>
  </cols>
  <sheetData>
    <row r="1" spans="1:73" ht="21.4" customHeight="1">
      <c r="A1" s="146" t="s">
        <v>0</v>
      </c>
      <c r="B1" s="147"/>
      <c r="C1" s="147"/>
      <c r="D1" s="148" t="s">
        <v>1</v>
      </c>
      <c r="E1" s="147"/>
      <c r="F1" s="147"/>
      <c r="G1" s="147"/>
      <c r="H1" s="147"/>
      <c r="I1" s="147"/>
      <c r="J1" s="147"/>
      <c r="K1" s="149" t="s">
        <v>161</v>
      </c>
      <c r="L1" s="149"/>
      <c r="M1" s="149"/>
      <c r="N1" s="149"/>
      <c r="O1" s="149"/>
      <c r="P1" s="149"/>
      <c r="Q1" s="149"/>
      <c r="R1" s="149"/>
      <c r="S1" s="149"/>
      <c r="T1" s="147"/>
      <c r="U1" s="147"/>
      <c r="V1" s="147"/>
      <c r="W1" s="149" t="s">
        <v>162</v>
      </c>
      <c r="X1" s="149"/>
      <c r="Y1" s="149"/>
      <c r="Z1" s="149"/>
      <c r="AA1" s="149"/>
      <c r="AB1" s="149"/>
      <c r="AC1" s="149"/>
      <c r="AD1" s="149"/>
      <c r="AE1" s="149"/>
      <c r="AF1" s="149"/>
      <c r="AG1" s="147"/>
      <c r="AH1" s="147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0" t="s">
        <v>2</v>
      </c>
      <c r="BB1" s="10" t="s">
        <v>3</v>
      </c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T1" s="12" t="s">
        <v>4</v>
      </c>
      <c r="BU1" s="12" t="s">
        <v>4</v>
      </c>
    </row>
    <row r="2" spans="1:73" ht="36.950000000000003" customHeight="1">
      <c r="C2" s="227" t="s">
        <v>5</v>
      </c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R2" s="220" t="s">
        <v>6</v>
      </c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S2" s="13" t="s">
        <v>7</v>
      </c>
      <c r="BT2" s="13" t="s">
        <v>8</v>
      </c>
    </row>
    <row r="3" spans="1:73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6"/>
      <c r="BS3" s="13" t="s">
        <v>7</v>
      </c>
      <c r="BT3" s="13" t="s">
        <v>8</v>
      </c>
    </row>
    <row r="4" spans="1:73" ht="36.950000000000003" customHeight="1">
      <c r="B4" s="17"/>
      <c r="C4" s="217" t="s">
        <v>9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19"/>
      <c r="AS4" s="20" t="s">
        <v>10</v>
      </c>
      <c r="BS4" s="13" t="s">
        <v>7</v>
      </c>
    </row>
    <row r="5" spans="1:73" ht="14.45" customHeight="1">
      <c r="B5" s="17"/>
      <c r="C5" s="18"/>
      <c r="D5" s="21" t="s">
        <v>11</v>
      </c>
      <c r="E5" s="18"/>
      <c r="F5" s="18"/>
      <c r="G5" s="18"/>
      <c r="H5" s="18"/>
      <c r="I5" s="18"/>
      <c r="J5" s="18"/>
      <c r="K5" s="228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18"/>
      <c r="AQ5" s="19"/>
      <c r="BS5" s="13" t="s">
        <v>7</v>
      </c>
    </row>
    <row r="6" spans="1:73" ht="36.950000000000003" customHeight="1">
      <c r="B6" s="17"/>
      <c r="C6" s="18"/>
      <c r="D6" s="23" t="s">
        <v>12</v>
      </c>
      <c r="E6" s="18"/>
      <c r="F6" s="18"/>
      <c r="G6" s="18"/>
      <c r="H6" s="18"/>
      <c r="I6" s="18"/>
      <c r="J6" s="18"/>
      <c r="K6" s="229" t="s">
        <v>191</v>
      </c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18"/>
      <c r="AQ6" s="19"/>
      <c r="BS6" s="13" t="s">
        <v>7</v>
      </c>
    </row>
    <row r="7" spans="1:73" ht="14.45" customHeight="1">
      <c r="B7" s="17"/>
      <c r="C7" s="18"/>
      <c r="D7" s="24" t="s">
        <v>13</v>
      </c>
      <c r="E7" s="18"/>
      <c r="F7" s="18"/>
      <c r="G7" s="18"/>
      <c r="H7" s="18"/>
      <c r="I7" s="18"/>
      <c r="J7" s="18"/>
      <c r="K7" s="22" t="s">
        <v>3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4" t="s">
        <v>14</v>
      </c>
      <c r="AL7" s="18"/>
      <c r="AM7" s="18"/>
      <c r="AN7" s="22" t="s">
        <v>3</v>
      </c>
      <c r="AO7" s="18"/>
      <c r="AP7" s="18"/>
      <c r="AQ7" s="19"/>
      <c r="BS7" s="13" t="s">
        <v>7</v>
      </c>
    </row>
    <row r="8" spans="1:73" ht="14.45" customHeight="1">
      <c r="B8" s="17"/>
      <c r="C8" s="18"/>
      <c r="D8" s="24" t="s">
        <v>15</v>
      </c>
      <c r="E8" s="18"/>
      <c r="F8" s="18"/>
      <c r="G8" s="18"/>
      <c r="H8" s="18"/>
      <c r="I8" s="18"/>
      <c r="J8" s="18"/>
      <c r="K8" s="22" t="s">
        <v>183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4" t="s">
        <v>16</v>
      </c>
      <c r="AL8" s="18"/>
      <c r="AM8" s="18"/>
      <c r="AN8" s="151"/>
      <c r="AO8" s="18"/>
      <c r="AP8" s="18"/>
      <c r="AQ8" s="19"/>
      <c r="BS8" s="13" t="s">
        <v>7</v>
      </c>
    </row>
    <row r="9" spans="1:73" ht="14.4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9"/>
      <c r="BS9" s="13" t="s">
        <v>7</v>
      </c>
    </row>
    <row r="10" spans="1:73" ht="14.45" customHeight="1">
      <c r="B10" s="17"/>
      <c r="C10" s="18"/>
      <c r="D10" s="24" t="s">
        <v>17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4" t="s">
        <v>18</v>
      </c>
      <c r="AL10" s="18"/>
      <c r="AM10" s="18"/>
      <c r="AN10" s="22" t="s">
        <v>3</v>
      </c>
      <c r="AO10" s="18"/>
      <c r="AP10" s="18"/>
      <c r="AQ10" s="19"/>
      <c r="BS10" s="13" t="s">
        <v>7</v>
      </c>
    </row>
    <row r="11" spans="1:73" ht="18.399999999999999" customHeight="1">
      <c r="B11" s="17"/>
      <c r="C11" s="18"/>
      <c r="D11" s="18"/>
      <c r="E11" s="22" t="s">
        <v>19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4" t="s">
        <v>20</v>
      </c>
      <c r="AL11" s="18"/>
      <c r="AM11" s="18"/>
      <c r="AN11" s="22" t="s">
        <v>3</v>
      </c>
      <c r="AO11" s="18"/>
      <c r="AP11" s="18"/>
      <c r="AQ11" s="19"/>
      <c r="BS11" s="13" t="s">
        <v>7</v>
      </c>
    </row>
    <row r="12" spans="1:73" ht="6.9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9"/>
      <c r="BS12" s="13" t="s">
        <v>7</v>
      </c>
    </row>
    <row r="13" spans="1:73" ht="14.45" customHeight="1">
      <c r="B13" s="17"/>
      <c r="C13" s="18"/>
      <c r="D13" s="24" t="s">
        <v>21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4" t="s">
        <v>18</v>
      </c>
      <c r="AL13" s="18"/>
      <c r="AM13" s="18"/>
      <c r="AN13" s="22" t="s">
        <v>3</v>
      </c>
      <c r="AO13" s="18"/>
      <c r="AP13" s="18"/>
      <c r="AQ13" s="19"/>
      <c r="BS13" s="13" t="s">
        <v>7</v>
      </c>
    </row>
    <row r="14" spans="1:73" ht="15">
      <c r="B14" s="17"/>
      <c r="C14" s="18"/>
      <c r="D14" s="18"/>
      <c r="E14" s="22" t="s">
        <v>19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24" t="s">
        <v>20</v>
      </c>
      <c r="AL14" s="18"/>
      <c r="AM14" s="18"/>
      <c r="AN14" s="22" t="s">
        <v>3</v>
      </c>
      <c r="AO14" s="18"/>
      <c r="AP14" s="18"/>
      <c r="AQ14" s="19"/>
      <c r="BS14" s="13" t="s">
        <v>7</v>
      </c>
    </row>
    <row r="15" spans="1:73" ht="6.9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9"/>
      <c r="BS15" s="13" t="s">
        <v>4</v>
      </c>
    </row>
    <row r="16" spans="1:73" ht="14.45" customHeight="1">
      <c r="B16" s="17"/>
      <c r="C16" s="18"/>
      <c r="D16" s="24" t="s">
        <v>22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4" t="s">
        <v>18</v>
      </c>
      <c r="AL16" s="18"/>
      <c r="AM16" s="18"/>
      <c r="AN16" s="22" t="s">
        <v>3</v>
      </c>
      <c r="AO16" s="18"/>
      <c r="AP16" s="18"/>
      <c r="AQ16" s="19"/>
      <c r="BS16" s="13" t="s">
        <v>4</v>
      </c>
    </row>
    <row r="17" spans="2:71" ht="18.399999999999999" customHeight="1">
      <c r="B17" s="17"/>
      <c r="C17" s="18"/>
      <c r="D17" s="18"/>
      <c r="E17" s="22" t="s">
        <v>19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4" t="s">
        <v>20</v>
      </c>
      <c r="AL17" s="18"/>
      <c r="AM17" s="18"/>
      <c r="AN17" s="22" t="s">
        <v>3</v>
      </c>
      <c r="AO17" s="18"/>
      <c r="AP17" s="18"/>
      <c r="AQ17" s="19"/>
      <c r="BS17" s="13" t="s">
        <v>23</v>
      </c>
    </row>
    <row r="18" spans="2:71" ht="6.9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9"/>
      <c r="BS18" s="13" t="s">
        <v>7</v>
      </c>
    </row>
    <row r="19" spans="2:71" ht="14.45" customHeight="1">
      <c r="B19" s="17"/>
      <c r="C19" s="18"/>
      <c r="D19" s="24" t="s">
        <v>24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4" t="s">
        <v>18</v>
      </c>
      <c r="AL19" s="18"/>
      <c r="AM19" s="18"/>
      <c r="AN19" s="22" t="s">
        <v>3</v>
      </c>
      <c r="AO19" s="18"/>
      <c r="AP19" s="18"/>
      <c r="AQ19" s="19"/>
      <c r="BS19" s="13" t="s">
        <v>7</v>
      </c>
    </row>
    <row r="20" spans="2:71" ht="18.399999999999999" customHeight="1">
      <c r="B20" s="17"/>
      <c r="C20" s="18"/>
      <c r="D20" s="18"/>
      <c r="E20" s="22" t="s">
        <v>167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4" t="s">
        <v>20</v>
      </c>
      <c r="AL20" s="18"/>
      <c r="AM20" s="18"/>
      <c r="AN20" s="22" t="s">
        <v>3</v>
      </c>
      <c r="AO20" s="18"/>
      <c r="AP20" s="18"/>
      <c r="AQ20" s="19"/>
    </row>
    <row r="21" spans="2:71" ht="6.9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9"/>
    </row>
    <row r="22" spans="2:71" ht="15">
      <c r="B22" s="17"/>
      <c r="C22" s="18"/>
      <c r="D22" s="24" t="s">
        <v>25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9"/>
    </row>
    <row r="23" spans="2:71" ht="22.5" customHeight="1">
      <c r="B23" s="17"/>
      <c r="C23" s="18"/>
      <c r="D23" s="18"/>
      <c r="E23" s="226" t="s">
        <v>3</v>
      </c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18"/>
      <c r="AP23" s="18"/>
      <c r="AQ23" s="19"/>
    </row>
    <row r="24" spans="2:71" ht="6.9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9"/>
    </row>
    <row r="25" spans="2:71" ht="6.95" customHeight="1">
      <c r="B25" s="17"/>
      <c r="C25" s="18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18"/>
      <c r="AQ25" s="19"/>
    </row>
    <row r="26" spans="2:71" ht="14.45" customHeight="1">
      <c r="B26" s="17"/>
      <c r="C26" s="18"/>
      <c r="D26" s="26" t="s">
        <v>26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222">
        <f>ROUND(AG87,2)</f>
        <v>0</v>
      </c>
      <c r="AL26" s="223"/>
      <c r="AM26" s="223"/>
      <c r="AN26" s="223"/>
      <c r="AO26" s="223"/>
      <c r="AP26" s="18"/>
      <c r="AQ26" s="19"/>
    </row>
    <row r="27" spans="2:71" ht="14.45" customHeight="1">
      <c r="B27" s="17"/>
      <c r="C27" s="18"/>
      <c r="D27" s="26" t="s">
        <v>27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222">
        <f>ROUND(AG90,2)</f>
        <v>0</v>
      </c>
      <c r="AL27" s="223"/>
      <c r="AM27" s="223"/>
      <c r="AN27" s="223"/>
      <c r="AO27" s="223"/>
      <c r="AP27" s="18"/>
      <c r="AQ27" s="19"/>
    </row>
    <row r="28" spans="2:71" s="1" customFormat="1" ht="6.95" customHeight="1"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9"/>
    </row>
    <row r="29" spans="2:71" s="1" customFormat="1" ht="25.9" customHeight="1">
      <c r="B29" s="27"/>
      <c r="C29" s="28"/>
      <c r="D29" s="30" t="s">
        <v>28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224">
        <f>ROUND(AK26+AK27,2)</f>
        <v>0</v>
      </c>
      <c r="AL29" s="225"/>
      <c r="AM29" s="225"/>
      <c r="AN29" s="225"/>
      <c r="AO29" s="225"/>
      <c r="AP29" s="28"/>
      <c r="AQ29" s="29"/>
    </row>
    <row r="30" spans="2:71" s="1" customFormat="1" ht="6.95" customHeight="1"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9"/>
    </row>
    <row r="31" spans="2:71" s="2" customFormat="1" ht="14.45" customHeight="1">
      <c r="B31" s="32"/>
      <c r="C31" s="33"/>
      <c r="D31" s="34" t="s">
        <v>29</v>
      </c>
      <c r="E31" s="33"/>
      <c r="F31" s="34" t="s">
        <v>30</v>
      </c>
      <c r="G31" s="33"/>
      <c r="H31" s="33"/>
      <c r="I31" s="33"/>
      <c r="J31" s="33"/>
      <c r="K31" s="33"/>
      <c r="L31" s="208">
        <v>0.2</v>
      </c>
      <c r="M31" s="207"/>
      <c r="N31" s="207"/>
      <c r="O31" s="207"/>
      <c r="P31" s="33"/>
      <c r="Q31" s="33"/>
      <c r="R31" s="33"/>
      <c r="S31" s="33"/>
      <c r="T31" s="36" t="s">
        <v>31</v>
      </c>
      <c r="U31" s="33"/>
      <c r="V31" s="33"/>
      <c r="W31" s="206">
        <f>AK26</f>
        <v>0</v>
      </c>
      <c r="X31" s="207"/>
      <c r="Y31" s="207"/>
      <c r="Z31" s="207"/>
      <c r="AA31" s="207"/>
      <c r="AB31" s="207"/>
      <c r="AC31" s="207"/>
      <c r="AD31" s="207"/>
      <c r="AE31" s="207"/>
      <c r="AF31" s="33"/>
      <c r="AG31" s="33"/>
      <c r="AH31" s="33"/>
      <c r="AI31" s="33"/>
      <c r="AJ31" s="33"/>
      <c r="AK31" s="206">
        <f>W31*0.2</f>
        <v>0</v>
      </c>
      <c r="AL31" s="207"/>
      <c r="AM31" s="207"/>
      <c r="AN31" s="207"/>
      <c r="AO31" s="207"/>
      <c r="AP31" s="33"/>
      <c r="AQ31" s="37"/>
    </row>
    <row r="32" spans="2:71" s="2" customFormat="1" ht="14.45" customHeight="1">
      <c r="B32" s="32"/>
      <c r="C32" s="33"/>
      <c r="D32" s="33"/>
      <c r="E32" s="33"/>
      <c r="F32" s="34" t="s">
        <v>32</v>
      </c>
      <c r="G32" s="33"/>
      <c r="H32" s="33"/>
      <c r="I32" s="33"/>
      <c r="J32" s="33"/>
      <c r="K32" s="33"/>
      <c r="L32" s="208">
        <v>0.2</v>
      </c>
      <c r="M32" s="207"/>
      <c r="N32" s="207"/>
      <c r="O32" s="207"/>
      <c r="P32" s="33"/>
      <c r="Q32" s="33"/>
      <c r="R32" s="33"/>
      <c r="S32" s="33"/>
      <c r="T32" s="36" t="s">
        <v>31</v>
      </c>
      <c r="U32" s="33"/>
      <c r="V32" s="33"/>
      <c r="W32" s="206"/>
      <c r="X32" s="207"/>
      <c r="Y32" s="207"/>
      <c r="Z32" s="207"/>
      <c r="AA32" s="207"/>
      <c r="AB32" s="207"/>
      <c r="AC32" s="207"/>
      <c r="AD32" s="207"/>
      <c r="AE32" s="207"/>
      <c r="AF32" s="33"/>
      <c r="AG32" s="33"/>
      <c r="AH32" s="33"/>
      <c r="AI32" s="33"/>
      <c r="AJ32" s="33"/>
      <c r="AK32" s="206"/>
      <c r="AL32" s="207"/>
      <c r="AM32" s="207"/>
      <c r="AN32" s="207"/>
      <c r="AO32" s="207"/>
      <c r="AP32" s="33"/>
      <c r="AQ32" s="37"/>
    </row>
    <row r="33" spans="2:43" s="2" customFormat="1" ht="14.45" hidden="1" customHeight="1">
      <c r="B33" s="32"/>
      <c r="C33" s="33"/>
      <c r="D33" s="33"/>
      <c r="E33" s="33"/>
      <c r="F33" s="34" t="s">
        <v>33</v>
      </c>
      <c r="G33" s="33"/>
      <c r="H33" s="33"/>
      <c r="I33" s="33"/>
      <c r="J33" s="33"/>
      <c r="K33" s="33"/>
      <c r="L33" s="208">
        <v>0.2</v>
      </c>
      <c r="M33" s="207"/>
      <c r="N33" s="207"/>
      <c r="O33" s="207"/>
      <c r="P33" s="33"/>
      <c r="Q33" s="33"/>
      <c r="R33" s="33"/>
      <c r="S33" s="33"/>
      <c r="T33" s="36" t="s">
        <v>31</v>
      </c>
      <c r="U33" s="33"/>
      <c r="V33" s="33"/>
      <c r="W33" s="206">
        <f>ROUND(BB87+SUM(CF91),2)</f>
        <v>0</v>
      </c>
      <c r="X33" s="207"/>
      <c r="Y33" s="207"/>
      <c r="Z33" s="207"/>
      <c r="AA33" s="207"/>
      <c r="AB33" s="207"/>
      <c r="AC33" s="207"/>
      <c r="AD33" s="207"/>
      <c r="AE33" s="207"/>
      <c r="AF33" s="33"/>
      <c r="AG33" s="33"/>
      <c r="AH33" s="33"/>
      <c r="AI33" s="33"/>
      <c r="AJ33" s="33"/>
      <c r="AK33" s="206">
        <v>0</v>
      </c>
      <c r="AL33" s="207"/>
      <c r="AM33" s="207"/>
      <c r="AN33" s="207"/>
      <c r="AO33" s="207"/>
      <c r="AP33" s="33"/>
      <c r="AQ33" s="37"/>
    </row>
    <row r="34" spans="2:43" s="2" customFormat="1" ht="14.45" hidden="1" customHeight="1">
      <c r="B34" s="32"/>
      <c r="C34" s="33"/>
      <c r="D34" s="33"/>
      <c r="E34" s="33"/>
      <c r="F34" s="34" t="s">
        <v>34</v>
      </c>
      <c r="G34" s="33"/>
      <c r="H34" s="33"/>
      <c r="I34" s="33"/>
      <c r="J34" s="33"/>
      <c r="K34" s="33"/>
      <c r="L34" s="208">
        <v>0.2</v>
      </c>
      <c r="M34" s="207"/>
      <c r="N34" s="207"/>
      <c r="O34" s="207"/>
      <c r="P34" s="33"/>
      <c r="Q34" s="33"/>
      <c r="R34" s="33"/>
      <c r="S34" s="33"/>
      <c r="T34" s="36" t="s">
        <v>31</v>
      </c>
      <c r="U34" s="33"/>
      <c r="V34" s="33"/>
      <c r="W34" s="206">
        <f>ROUND(BC87+SUM(CG91),2)</f>
        <v>0</v>
      </c>
      <c r="X34" s="207"/>
      <c r="Y34" s="207"/>
      <c r="Z34" s="207"/>
      <c r="AA34" s="207"/>
      <c r="AB34" s="207"/>
      <c r="AC34" s="207"/>
      <c r="AD34" s="207"/>
      <c r="AE34" s="207"/>
      <c r="AF34" s="33"/>
      <c r="AG34" s="33"/>
      <c r="AH34" s="33"/>
      <c r="AI34" s="33"/>
      <c r="AJ34" s="33"/>
      <c r="AK34" s="206">
        <v>0</v>
      </c>
      <c r="AL34" s="207"/>
      <c r="AM34" s="207"/>
      <c r="AN34" s="207"/>
      <c r="AO34" s="207"/>
      <c r="AP34" s="33"/>
      <c r="AQ34" s="37"/>
    </row>
    <row r="35" spans="2:43" s="2" customFormat="1" ht="14.45" hidden="1" customHeight="1">
      <c r="B35" s="32"/>
      <c r="C35" s="33"/>
      <c r="D35" s="33"/>
      <c r="E35" s="33"/>
      <c r="F35" s="34" t="s">
        <v>35</v>
      </c>
      <c r="G35" s="33"/>
      <c r="H35" s="33"/>
      <c r="I35" s="33"/>
      <c r="J35" s="33"/>
      <c r="K35" s="33"/>
      <c r="L35" s="208">
        <v>0</v>
      </c>
      <c r="M35" s="207"/>
      <c r="N35" s="207"/>
      <c r="O35" s="207"/>
      <c r="P35" s="33"/>
      <c r="Q35" s="33"/>
      <c r="R35" s="33"/>
      <c r="S35" s="33"/>
      <c r="T35" s="36" t="s">
        <v>31</v>
      </c>
      <c r="U35" s="33"/>
      <c r="V35" s="33"/>
      <c r="W35" s="206">
        <f>ROUND(BD87+SUM(CH91),2)</f>
        <v>0</v>
      </c>
      <c r="X35" s="207"/>
      <c r="Y35" s="207"/>
      <c r="Z35" s="207"/>
      <c r="AA35" s="207"/>
      <c r="AB35" s="207"/>
      <c r="AC35" s="207"/>
      <c r="AD35" s="207"/>
      <c r="AE35" s="207"/>
      <c r="AF35" s="33"/>
      <c r="AG35" s="33"/>
      <c r="AH35" s="33"/>
      <c r="AI35" s="33"/>
      <c r="AJ35" s="33"/>
      <c r="AK35" s="206">
        <v>0</v>
      </c>
      <c r="AL35" s="207"/>
      <c r="AM35" s="207"/>
      <c r="AN35" s="207"/>
      <c r="AO35" s="207"/>
      <c r="AP35" s="33"/>
      <c r="AQ35" s="37"/>
    </row>
    <row r="36" spans="2:43" s="1" customFormat="1" ht="6.95" customHeight="1"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9"/>
    </row>
    <row r="37" spans="2:43" s="1" customFormat="1" ht="25.9" customHeight="1">
      <c r="B37" s="27"/>
      <c r="C37" s="38"/>
      <c r="D37" s="39" t="s">
        <v>36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1" t="s">
        <v>37</v>
      </c>
      <c r="U37" s="40"/>
      <c r="V37" s="40"/>
      <c r="W37" s="40"/>
      <c r="X37" s="203" t="s">
        <v>38</v>
      </c>
      <c r="Y37" s="202"/>
      <c r="Z37" s="202"/>
      <c r="AA37" s="202"/>
      <c r="AB37" s="202"/>
      <c r="AC37" s="40"/>
      <c r="AD37" s="40"/>
      <c r="AE37" s="40"/>
      <c r="AF37" s="40"/>
      <c r="AG37" s="40"/>
      <c r="AH37" s="40"/>
      <c r="AI37" s="40"/>
      <c r="AJ37" s="40"/>
      <c r="AK37" s="204">
        <f>SUM(AK29:AK35)</f>
        <v>0</v>
      </c>
      <c r="AL37" s="202"/>
      <c r="AM37" s="202"/>
      <c r="AN37" s="202"/>
      <c r="AO37" s="205"/>
      <c r="AP37" s="38"/>
      <c r="AQ37" s="29"/>
    </row>
    <row r="38" spans="2:43" s="1" customFormat="1" ht="14.45" customHeight="1"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9"/>
    </row>
    <row r="39" spans="2:43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9"/>
    </row>
    <row r="40" spans="2:43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9"/>
    </row>
    <row r="41" spans="2:43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9"/>
    </row>
    <row r="42" spans="2:43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9"/>
    </row>
    <row r="43" spans="2:43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9"/>
    </row>
    <row r="44" spans="2:43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9"/>
    </row>
    <row r="45" spans="2:43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9"/>
    </row>
    <row r="46" spans="2:43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9"/>
    </row>
    <row r="47" spans="2:43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9"/>
    </row>
    <row r="48" spans="2:43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9"/>
    </row>
    <row r="49" spans="2:43" s="1" customFormat="1" ht="15">
      <c r="B49" s="27"/>
      <c r="C49" s="28"/>
      <c r="D49" s="42" t="s">
        <v>39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4"/>
      <c r="AA49" s="28"/>
      <c r="AB49" s="28"/>
      <c r="AC49" s="42" t="s">
        <v>40</v>
      </c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4"/>
      <c r="AP49" s="28"/>
      <c r="AQ49" s="29"/>
    </row>
    <row r="50" spans="2:43">
      <c r="B50" s="17"/>
      <c r="C50" s="18"/>
      <c r="D50" s="45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46"/>
      <c r="AA50" s="18"/>
      <c r="AB50" s="18"/>
      <c r="AC50" s="45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46"/>
      <c r="AP50" s="18"/>
      <c r="AQ50" s="19"/>
    </row>
    <row r="51" spans="2:43">
      <c r="B51" s="17"/>
      <c r="C51" s="18"/>
      <c r="D51" s="45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46"/>
      <c r="AA51" s="18"/>
      <c r="AB51" s="18"/>
      <c r="AC51" s="45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46"/>
      <c r="AP51" s="18"/>
      <c r="AQ51" s="19"/>
    </row>
    <row r="52" spans="2:43">
      <c r="B52" s="17"/>
      <c r="C52" s="18"/>
      <c r="D52" s="45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46"/>
      <c r="AA52" s="18"/>
      <c r="AB52" s="18"/>
      <c r="AC52" s="45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46"/>
      <c r="AP52" s="18"/>
      <c r="AQ52" s="19"/>
    </row>
    <row r="53" spans="2:43">
      <c r="B53" s="17"/>
      <c r="C53" s="18"/>
      <c r="D53" s="45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46"/>
      <c r="AA53" s="18"/>
      <c r="AB53" s="18"/>
      <c r="AC53" s="45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46"/>
      <c r="AP53" s="18"/>
      <c r="AQ53" s="19"/>
    </row>
    <row r="54" spans="2:43">
      <c r="B54" s="17"/>
      <c r="C54" s="18"/>
      <c r="D54" s="45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46"/>
      <c r="AA54" s="18"/>
      <c r="AB54" s="18"/>
      <c r="AC54" s="45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46"/>
      <c r="AP54" s="18"/>
      <c r="AQ54" s="19"/>
    </row>
    <row r="55" spans="2:43">
      <c r="B55" s="17"/>
      <c r="C55" s="18"/>
      <c r="D55" s="45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46"/>
      <c r="AA55" s="18"/>
      <c r="AB55" s="18"/>
      <c r="AC55" s="45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46"/>
      <c r="AP55" s="18"/>
      <c r="AQ55" s="19"/>
    </row>
    <row r="56" spans="2:43">
      <c r="B56" s="17"/>
      <c r="C56" s="18"/>
      <c r="D56" s="45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46"/>
      <c r="AA56" s="18"/>
      <c r="AB56" s="18"/>
      <c r="AC56" s="45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46"/>
      <c r="AP56" s="18"/>
      <c r="AQ56" s="19"/>
    </row>
    <row r="57" spans="2:43">
      <c r="B57" s="17"/>
      <c r="C57" s="18"/>
      <c r="D57" s="45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46"/>
      <c r="AA57" s="18"/>
      <c r="AB57" s="18"/>
      <c r="AC57" s="45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46"/>
      <c r="AP57" s="18"/>
      <c r="AQ57" s="19"/>
    </row>
    <row r="58" spans="2:43" s="1" customFormat="1" ht="15">
      <c r="B58" s="27"/>
      <c r="C58" s="28"/>
      <c r="D58" s="47" t="s">
        <v>41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9" t="s">
        <v>42</v>
      </c>
      <c r="S58" s="48"/>
      <c r="T58" s="48"/>
      <c r="U58" s="48"/>
      <c r="V58" s="48"/>
      <c r="W58" s="48"/>
      <c r="X58" s="48"/>
      <c r="Y58" s="48"/>
      <c r="Z58" s="50"/>
      <c r="AA58" s="28"/>
      <c r="AB58" s="28"/>
      <c r="AC58" s="47" t="s">
        <v>41</v>
      </c>
      <c r="AD58" s="48"/>
      <c r="AE58" s="48"/>
      <c r="AF58" s="48"/>
      <c r="AG58" s="48"/>
      <c r="AH58" s="48"/>
      <c r="AI58" s="48"/>
      <c r="AJ58" s="48"/>
      <c r="AK58" s="48"/>
      <c r="AL58" s="48"/>
      <c r="AM58" s="49" t="s">
        <v>42</v>
      </c>
      <c r="AN58" s="48"/>
      <c r="AO58" s="50"/>
      <c r="AP58" s="28"/>
      <c r="AQ58" s="29"/>
    </row>
    <row r="59" spans="2:43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9"/>
    </row>
    <row r="60" spans="2:43" s="1" customFormat="1" ht="15">
      <c r="B60" s="27"/>
      <c r="C60" s="28"/>
      <c r="D60" s="42" t="s">
        <v>43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4"/>
      <c r="AA60" s="28"/>
      <c r="AB60" s="28"/>
      <c r="AC60" s="42" t="s">
        <v>44</v>
      </c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4"/>
      <c r="AP60" s="28"/>
      <c r="AQ60" s="29"/>
    </row>
    <row r="61" spans="2:43">
      <c r="B61" s="17"/>
      <c r="C61" s="18"/>
      <c r="D61" s="45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46"/>
      <c r="AA61" s="18"/>
      <c r="AB61" s="18"/>
      <c r="AC61" s="45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46"/>
      <c r="AP61" s="18"/>
      <c r="AQ61" s="19"/>
    </row>
    <row r="62" spans="2:43">
      <c r="B62" s="17"/>
      <c r="C62" s="18"/>
      <c r="D62" s="45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46"/>
      <c r="AA62" s="18"/>
      <c r="AB62" s="18"/>
      <c r="AC62" s="45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46"/>
      <c r="AP62" s="18"/>
      <c r="AQ62" s="19"/>
    </row>
    <row r="63" spans="2:43">
      <c r="B63" s="17"/>
      <c r="C63" s="18"/>
      <c r="D63" s="45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46"/>
      <c r="AA63" s="18"/>
      <c r="AB63" s="18"/>
      <c r="AC63" s="45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46"/>
      <c r="AP63" s="18"/>
      <c r="AQ63" s="19"/>
    </row>
    <row r="64" spans="2:43">
      <c r="B64" s="17"/>
      <c r="C64" s="18"/>
      <c r="D64" s="45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46"/>
      <c r="AA64" s="18"/>
      <c r="AB64" s="18"/>
      <c r="AC64" s="45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46"/>
      <c r="AP64" s="18"/>
      <c r="AQ64" s="19"/>
    </row>
    <row r="65" spans="2:43">
      <c r="B65" s="17"/>
      <c r="C65" s="18"/>
      <c r="D65" s="45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46"/>
      <c r="AA65" s="18"/>
      <c r="AB65" s="18"/>
      <c r="AC65" s="45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46"/>
      <c r="AP65" s="18"/>
      <c r="AQ65" s="19"/>
    </row>
    <row r="66" spans="2:43">
      <c r="B66" s="17"/>
      <c r="C66" s="18"/>
      <c r="D66" s="45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46"/>
      <c r="AA66" s="18"/>
      <c r="AB66" s="18"/>
      <c r="AC66" s="45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46"/>
      <c r="AP66" s="18"/>
      <c r="AQ66" s="19"/>
    </row>
    <row r="67" spans="2:43">
      <c r="B67" s="17"/>
      <c r="C67" s="18"/>
      <c r="D67" s="45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46"/>
      <c r="AA67" s="18"/>
      <c r="AB67" s="18"/>
      <c r="AC67" s="45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46"/>
      <c r="AP67" s="18"/>
      <c r="AQ67" s="19"/>
    </row>
    <row r="68" spans="2:43">
      <c r="B68" s="17"/>
      <c r="C68" s="18"/>
      <c r="D68" s="45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46"/>
      <c r="AA68" s="18"/>
      <c r="AB68" s="18"/>
      <c r="AC68" s="45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46"/>
      <c r="AP68" s="18"/>
      <c r="AQ68" s="19"/>
    </row>
    <row r="69" spans="2:43" s="1" customFormat="1" ht="15">
      <c r="B69" s="27"/>
      <c r="C69" s="28"/>
      <c r="D69" s="47" t="s">
        <v>41</v>
      </c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9" t="s">
        <v>42</v>
      </c>
      <c r="S69" s="48"/>
      <c r="T69" s="48"/>
      <c r="U69" s="48"/>
      <c r="V69" s="48"/>
      <c r="W69" s="48"/>
      <c r="X69" s="48"/>
      <c r="Y69" s="48"/>
      <c r="Z69" s="50"/>
      <c r="AA69" s="28"/>
      <c r="AB69" s="28"/>
      <c r="AC69" s="47" t="s">
        <v>41</v>
      </c>
      <c r="AD69" s="48"/>
      <c r="AE69" s="48"/>
      <c r="AF69" s="48"/>
      <c r="AG69" s="48"/>
      <c r="AH69" s="48"/>
      <c r="AI69" s="48"/>
      <c r="AJ69" s="48"/>
      <c r="AK69" s="48"/>
      <c r="AL69" s="48"/>
      <c r="AM69" s="49" t="s">
        <v>42</v>
      </c>
      <c r="AN69" s="48"/>
      <c r="AO69" s="50"/>
      <c r="AP69" s="28"/>
      <c r="AQ69" s="29"/>
    </row>
    <row r="70" spans="2:43" s="1" customFormat="1" ht="6.95" customHeight="1">
      <c r="B70" s="27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9"/>
    </row>
    <row r="71" spans="2:43" s="1" customFormat="1" ht="6.95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3"/>
    </row>
    <row r="75" spans="2:43" s="1" customFormat="1" ht="6.95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6"/>
    </row>
    <row r="76" spans="2:43" s="1" customFormat="1" ht="36.950000000000003" customHeight="1">
      <c r="B76" s="27"/>
      <c r="C76" s="217" t="s">
        <v>45</v>
      </c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16"/>
      <c r="Y76" s="216"/>
      <c r="Z76" s="216"/>
      <c r="AA76" s="216"/>
      <c r="AB76" s="216"/>
      <c r="AC76" s="216"/>
      <c r="AD76" s="216"/>
      <c r="AE76" s="216"/>
      <c r="AF76" s="216"/>
      <c r="AG76" s="216"/>
      <c r="AH76" s="216"/>
      <c r="AI76" s="216"/>
      <c r="AJ76" s="216"/>
      <c r="AK76" s="216"/>
      <c r="AL76" s="216"/>
      <c r="AM76" s="216"/>
      <c r="AN76" s="216"/>
      <c r="AO76" s="216"/>
      <c r="AP76" s="216"/>
      <c r="AQ76" s="29"/>
    </row>
    <row r="77" spans="2:43" s="3" customFormat="1" ht="14.45" customHeight="1">
      <c r="B77" s="57"/>
      <c r="C77" s="24" t="s">
        <v>11</v>
      </c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9"/>
    </row>
    <row r="78" spans="2:43" s="4" customFormat="1" ht="36.950000000000003" customHeight="1">
      <c r="B78" s="60"/>
      <c r="C78" s="61" t="s">
        <v>12</v>
      </c>
      <c r="D78" s="62"/>
      <c r="E78" s="62"/>
      <c r="F78" s="62"/>
      <c r="G78" s="62"/>
      <c r="H78" s="62"/>
      <c r="I78" s="62"/>
      <c r="J78" s="62"/>
      <c r="K78" s="62"/>
      <c r="L78" s="218" t="str">
        <f>K6</f>
        <v xml:space="preserve"> Stavebné úpravy - IKT učebňa ZŠ Jeséniova</v>
      </c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19"/>
      <c r="Z78" s="219"/>
      <c r="AA78" s="219"/>
      <c r="AB78" s="219"/>
      <c r="AC78" s="219"/>
      <c r="AD78" s="219"/>
      <c r="AE78" s="219"/>
      <c r="AF78" s="219"/>
      <c r="AG78" s="219"/>
      <c r="AH78" s="219"/>
      <c r="AI78" s="219"/>
      <c r="AJ78" s="219"/>
      <c r="AK78" s="219"/>
      <c r="AL78" s="219"/>
      <c r="AM78" s="219"/>
      <c r="AN78" s="219"/>
      <c r="AO78" s="219"/>
      <c r="AP78" s="62"/>
      <c r="AQ78" s="63"/>
    </row>
    <row r="79" spans="2:43" s="1" customFormat="1" ht="6.95" customHeight="1">
      <c r="B79" s="27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9"/>
    </row>
    <row r="80" spans="2:43" s="1" customFormat="1" ht="15">
      <c r="B80" s="27"/>
      <c r="C80" s="24" t="s">
        <v>15</v>
      </c>
      <c r="D80" s="28"/>
      <c r="E80" s="28"/>
      <c r="F80" s="28"/>
      <c r="G80" s="28"/>
      <c r="H80" s="28"/>
      <c r="I80" s="28"/>
      <c r="J80" s="28"/>
      <c r="K80" s="28"/>
      <c r="L80" s="64" t="str">
        <f>IF(K8="","",K8)</f>
        <v>Bratislava - Nové Mesto</v>
      </c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4" t="s">
        <v>16</v>
      </c>
      <c r="AJ80" s="28"/>
      <c r="AK80" s="28"/>
      <c r="AL80" s="28"/>
      <c r="AM80" s="65"/>
      <c r="AN80" s="152">
        <v>43000</v>
      </c>
      <c r="AO80" s="28"/>
      <c r="AP80" s="28"/>
      <c r="AQ80" s="29"/>
    </row>
    <row r="81" spans="1:76" s="1" customFormat="1" ht="6.95" customHeight="1">
      <c r="B81" s="27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9"/>
    </row>
    <row r="82" spans="1:76" s="1" customFormat="1" ht="15">
      <c r="B82" s="27"/>
      <c r="C82" s="24" t="s">
        <v>17</v>
      </c>
      <c r="D82" s="28"/>
      <c r="E82" s="28"/>
      <c r="F82" s="28"/>
      <c r="G82" s="28"/>
      <c r="H82" s="28"/>
      <c r="I82" s="28"/>
      <c r="J82" s="28"/>
      <c r="K82" s="28"/>
      <c r="L82" s="58" t="str">
        <f>IF(E11= "","",E11)</f>
        <v xml:space="preserve"> </v>
      </c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4" t="s">
        <v>22</v>
      </c>
      <c r="AJ82" s="28"/>
      <c r="AK82" s="28"/>
      <c r="AL82" s="28"/>
      <c r="AM82" s="233" t="str">
        <f>IF(E17="","",E17)</f>
        <v xml:space="preserve"> </v>
      </c>
      <c r="AN82" s="216"/>
      <c r="AO82" s="216"/>
      <c r="AP82" s="216"/>
      <c r="AQ82" s="29"/>
      <c r="AS82" s="230" t="s">
        <v>46</v>
      </c>
      <c r="AT82" s="231"/>
      <c r="AU82" s="43"/>
      <c r="AV82" s="43"/>
      <c r="AW82" s="43"/>
      <c r="AX82" s="43"/>
      <c r="AY82" s="43"/>
      <c r="AZ82" s="43"/>
      <c r="BA82" s="43"/>
      <c r="BB82" s="43"/>
      <c r="BC82" s="43"/>
      <c r="BD82" s="44"/>
    </row>
    <row r="83" spans="1:76" s="1" customFormat="1" ht="15">
      <c r="B83" s="27"/>
      <c r="C83" s="24" t="s">
        <v>21</v>
      </c>
      <c r="D83" s="28"/>
      <c r="E83" s="28"/>
      <c r="F83" s="28"/>
      <c r="G83" s="28"/>
      <c r="H83" s="28"/>
      <c r="I83" s="28"/>
      <c r="J83" s="28"/>
      <c r="K83" s="28"/>
      <c r="L83" s="58" t="str">
        <f>IF(E14="","",E14)</f>
        <v xml:space="preserve"> 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4" t="s">
        <v>24</v>
      </c>
      <c r="AJ83" s="28"/>
      <c r="AK83" s="28"/>
      <c r="AL83" s="28"/>
      <c r="AM83" s="233" t="str">
        <f>IF(E20="","",E20)</f>
        <v>Holod</v>
      </c>
      <c r="AN83" s="216"/>
      <c r="AO83" s="216"/>
      <c r="AP83" s="216"/>
      <c r="AQ83" s="29"/>
      <c r="AS83" s="232"/>
      <c r="AT83" s="216"/>
      <c r="AU83" s="28"/>
      <c r="AV83" s="28"/>
      <c r="AW83" s="28"/>
      <c r="AX83" s="28"/>
      <c r="AY83" s="28"/>
      <c r="AZ83" s="28"/>
      <c r="BA83" s="28"/>
      <c r="BB83" s="28"/>
      <c r="BC83" s="28"/>
      <c r="BD83" s="66"/>
    </row>
    <row r="84" spans="1:76" s="1" customFormat="1" ht="10.9" customHeight="1">
      <c r="B84" s="27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9"/>
      <c r="AS84" s="232"/>
      <c r="AT84" s="216"/>
      <c r="AU84" s="28"/>
      <c r="AV84" s="28"/>
      <c r="AW84" s="28"/>
      <c r="AX84" s="28"/>
      <c r="AY84" s="28"/>
      <c r="AZ84" s="28"/>
      <c r="BA84" s="28"/>
      <c r="BB84" s="28"/>
      <c r="BC84" s="28"/>
      <c r="BD84" s="66"/>
    </row>
    <row r="85" spans="1:76" s="1" customFormat="1" ht="29.25" customHeight="1">
      <c r="B85" s="27"/>
      <c r="C85" s="201" t="s">
        <v>47</v>
      </c>
      <c r="D85" s="202"/>
      <c r="E85" s="202"/>
      <c r="F85" s="202"/>
      <c r="G85" s="202"/>
      <c r="H85" s="40"/>
      <c r="I85" s="211" t="s">
        <v>48</v>
      </c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11" t="s">
        <v>49</v>
      </c>
      <c r="AH85" s="202"/>
      <c r="AI85" s="202"/>
      <c r="AJ85" s="202"/>
      <c r="AK85" s="202"/>
      <c r="AL85" s="202"/>
      <c r="AM85" s="202"/>
      <c r="AN85" s="211" t="s">
        <v>50</v>
      </c>
      <c r="AO85" s="202"/>
      <c r="AP85" s="205"/>
      <c r="AQ85" s="29"/>
      <c r="AS85" s="67" t="s">
        <v>51</v>
      </c>
      <c r="AT85" s="68" t="s">
        <v>52</v>
      </c>
      <c r="AU85" s="68" t="s">
        <v>53</v>
      </c>
      <c r="AV85" s="68" t="s">
        <v>54</v>
      </c>
      <c r="AW85" s="68" t="s">
        <v>55</v>
      </c>
      <c r="AX85" s="68" t="s">
        <v>56</v>
      </c>
      <c r="AY85" s="68" t="s">
        <v>57</v>
      </c>
      <c r="AZ85" s="68" t="s">
        <v>58</v>
      </c>
      <c r="BA85" s="68" t="s">
        <v>59</v>
      </c>
      <c r="BB85" s="68" t="s">
        <v>60</v>
      </c>
      <c r="BC85" s="68" t="s">
        <v>61</v>
      </c>
      <c r="BD85" s="69" t="s">
        <v>62</v>
      </c>
    </row>
    <row r="86" spans="1:76" s="1" customFormat="1" ht="10.9" customHeight="1">
      <c r="B86" s="27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9"/>
      <c r="AS86" s="70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4"/>
    </row>
    <row r="87" spans="1:76" s="4" customFormat="1" ht="32.450000000000003" customHeight="1">
      <c r="B87" s="60"/>
      <c r="C87" s="71" t="s">
        <v>63</v>
      </c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213">
        <f>ROUND(AG88,2)</f>
        <v>0</v>
      </c>
      <c r="AH87" s="213"/>
      <c r="AI87" s="213"/>
      <c r="AJ87" s="213"/>
      <c r="AK87" s="213"/>
      <c r="AL87" s="213"/>
      <c r="AM87" s="213"/>
      <c r="AN87" s="214">
        <f>SUM(AG87,AT87)</f>
        <v>0</v>
      </c>
      <c r="AO87" s="214"/>
      <c r="AP87" s="214"/>
      <c r="AQ87" s="63"/>
      <c r="AS87" s="73">
        <f>ROUND(AS88,2)</f>
        <v>0</v>
      </c>
      <c r="AT87" s="74">
        <f>ROUND(SUM(AV87:AW87),2)</f>
        <v>0</v>
      </c>
      <c r="AU87" s="75">
        <f>ROUND(AU88,5)</f>
        <v>0</v>
      </c>
      <c r="AV87" s="74">
        <f>ROUND(AZ87*L31,2)</f>
        <v>0</v>
      </c>
      <c r="AW87" s="74">
        <f>ROUND(BA87*L32,2)</f>
        <v>0</v>
      </c>
      <c r="AX87" s="74">
        <f>ROUND(BB87*L31,2)</f>
        <v>0</v>
      </c>
      <c r="AY87" s="74">
        <f>ROUND(BC87*L32,2)</f>
        <v>0</v>
      </c>
      <c r="AZ87" s="74">
        <f>ROUND(AZ88,2)</f>
        <v>0</v>
      </c>
      <c r="BA87" s="74">
        <f>ROUND(BA88,2)</f>
        <v>0</v>
      </c>
      <c r="BB87" s="74">
        <f>ROUND(BB88,2)</f>
        <v>0</v>
      </c>
      <c r="BC87" s="74">
        <f>ROUND(BC88,2)</f>
        <v>0</v>
      </c>
      <c r="BD87" s="76">
        <f>ROUND(BD88,2)</f>
        <v>0</v>
      </c>
      <c r="BS87" s="77" t="s">
        <v>64</v>
      </c>
      <c r="BT87" s="77" t="s">
        <v>65</v>
      </c>
      <c r="BU87" s="78" t="s">
        <v>66</v>
      </c>
      <c r="BV87" s="77" t="s">
        <v>67</v>
      </c>
      <c r="BW87" s="77" t="s">
        <v>68</v>
      </c>
      <c r="BX87" s="77" t="s">
        <v>69</v>
      </c>
    </row>
    <row r="88" spans="1:76" s="5" customFormat="1" ht="22.5" customHeight="1">
      <c r="A88" s="145" t="s">
        <v>163</v>
      </c>
      <c r="B88" s="79"/>
      <c r="C88" s="80"/>
      <c r="D88" s="212" t="s">
        <v>70</v>
      </c>
      <c r="E88" s="210"/>
      <c r="F88" s="210"/>
      <c r="G88" s="210"/>
      <c r="H88" s="210"/>
      <c r="I88" s="81"/>
      <c r="J88" s="212" t="s">
        <v>71</v>
      </c>
      <c r="K88" s="210"/>
      <c r="L88" s="210"/>
      <c r="M88" s="210"/>
      <c r="N88" s="210"/>
      <c r="O88" s="210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  <c r="AA88" s="210"/>
      <c r="AB88" s="210"/>
      <c r="AC88" s="210"/>
      <c r="AD88" s="210"/>
      <c r="AE88" s="210"/>
      <c r="AF88" s="210"/>
      <c r="AG88" s="209">
        <f ca="1">'SO - Elektroinštalácie'!M30</f>
        <v>0</v>
      </c>
      <c r="AH88" s="210"/>
      <c r="AI88" s="210"/>
      <c r="AJ88" s="210"/>
      <c r="AK88" s="210"/>
      <c r="AL88" s="210"/>
      <c r="AM88" s="210"/>
      <c r="AN88" s="209">
        <f>SUM(AG88,AT88)</f>
        <v>0</v>
      </c>
      <c r="AO88" s="210"/>
      <c r="AP88" s="210"/>
      <c r="AQ88" s="82"/>
      <c r="AS88" s="83">
        <f ca="1">'SO - Elektroinštalácie'!M28</f>
        <v>0</v>
      </c>
      <c r="AT88" s="84">
        <f ca="1">ROUND(SUM(AV88:AW88),2)</f>
        <v>0</v>
      </c>
      <c r="AU88" s="85">
        <f ca="1">'SO - Elektroinštalácie'!W127</f>
        <v>0</v>
      </c>
      <c r="AV88" s="84">
        <f ca="1">'SO - Elektroinštalácie'!M32</f>
        <v>0</v>
      </c>
      <c r="AW88" s="84">
        <f ca="1">'SO - Elektroinštalácie'!M33</f>
        <v>0</v>
      </c>
      <c r="AX88" s="84">
        <f ca="1">'SO - Elektroinštalácie'!M34</f>
        <v>0</v>
      </c>
      <c r="AY88" s="84">
        <f ca="1">'SO - Elektroinštalácie'!M35</f>
        <v>0</v>
      </c>
      <c r="AZ88" s="84">
        <f ca="1">'SO - Elektroinštalácie'!H32</f>
        <v>0</v>
      </c>
      <c r="BA88" s="84">
        <f ca="1">'SO - Elektroinštalácie'!H33</f>
        <v>0</v>
      </c>
      <c r="BB88" s="84">
        <f ca="1">'SO - Elektroinštalácie'!H34</f>
        <v>0</v>
      </c>
      <c r="BC88" s="84">
        <f ca="1">'SO - Elektroinštalácie'!H35</f>
        <v>0</v>
      </c>
      <c r="BD88" s="86">
        <f ca="1">'SO - Elektroinštalácie'!H36</f>
        <v>0</v>
      </c>
      <c r="BT88" s="87" t="s">
        <v>72</v>
      </c>
      <c r="BV88" s="87" t="s">
        <v>67</v>
      </c>
      <c r="BW88" s="87" t="s">
        <v>73</v>
      </c>
      <c r="BX88" s="87" t="s">
        <v>68</v>
      </c>
    </row>
    <row r="89" spans="1:76"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9"/>
    </row>
    <row r="90" spans="1:76" s="1" customFormat="1" ht="30" customHeight="1">
      <c r="B90" s="27"/>
      <c r="C90" s="71" t="s">
        <v>74</v>
      </c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14">
        <v>0</v>
      </c>
      <c r="AH90" s="216"/>
      <c r="AI90" s="216"/>
      <c r="AJ90" s="216"/>
      <c r="AK90" s="216"/>
      <c r="AL90" s="216"/>
      <c r="AM90" s="216"/>
      <c r="AN90" s="214">
        <v>0</v>
      </c>
      <c r="AO90" s="216"/>
      <c r="AP90" s="216"/>
      <c r="AQ90" s="29"/>
      <c r="AS90" s="67" t="s">
        <v>75</v>
      </c>
      <c r="AT90" s="68" t="s">
        <v>76</v>
      </c>
      <c r="AU90" s="68" t="s">
        <v>29</v>
      </c>
      <c r="AV90" s="69" t="s">
        <v>52</v>
      </c>
    </row>
    <row r="91" spans="1:76" s="1" customFormat="1" ht="10.9" customHeight="1">
      <c r="B91" s="27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9"/>
      <c r="AS91" s="88"/>
      <c r="AT91" s="48"/>
      <c r="AU91" s="48"/>
      <c r="AV91" s="50"/>
    </row>
    <row r="92" spans="1:76" s="1" customFormat="1" ht="30" customHeight="1">
      <c r="B92" s="27"/>
      <c r="C92" s="89" t="s">
        <v>77</v>
      </c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215">
        <f>ROUND(AG87+AG90,2)</f>
        <v>0</v>
      </c>
      <c r="AH92" s="215"/>
      <c r="AI92" s="215"/>
      <c r="AJ92" s="215"/>
      <c r="AK92" s="215"/>
      <c r="AL92" s="215"/>
      <c r="AM92" s="215"/>
      <c r="AN92" s="215">
        <f>AN87+AN90</f>
        <v>0</v>
      </c>
      <c r="AO92" s="215"/>
      <c r="AP92" s="215"/>
      <c r="AQ92" s="29"/>
    </row>
    <row r="93" spans="1:76" s="1" customFormat="1" ht="6.95" customHeight="1">
      <c r="B93" s="51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3"/>
    </row>
  </sheetData>
  <mergeCells count="45">
    <mergeCell ref="AS82:AT84"/>
    <mergeCell ref="AM83:AP83"/>
    <mergeCell ref="AM82:AP82"/>
    <mergeCell ref="AN85:AP85"/>
    <mergeCell ref="AG85:AM85"/>
    <mergeCell ref="AR2:BE2"/>
    <mergeCell ref="AK26:AO26"/>
    <mergeCell ref="AK27:AO27"/>
    <mergeCell ref="AK29:AO29"/>
    <mergeCell ref="E23:AN23"/>
    <mergeCell ref="C2:AP2"/>
    <mergeCell ref="C4:AP4"/>
    <mergeCell ref="K5:AO5"/>
    <mergeCell ref="K6:AO6"/>
    <mergeCell ref="W31:AE31"/>
    <mergeCell ref="AK31:AO31"/>
    <mergeCell ref="L32:O32"/>
    <mergeCell ref="W32:AE32"/>
    <mergeCell ref="L34:O34"/>
    <mergeCell ref="W34:AE34"/>
    <mergeCell ref="AK33:AO33"/>
    <mergeCell ref="L31:O31"/>
    <mergeCell ref="D88:H88"/>
    <mergeCell ref="J88:AF88"/>
    <mergeCell ref="AG87:AM87"/>
    <mergeCell ref="AN87:AP87"/>
    <mergeCell ref="AN88:AP88"/>
    <mergeCell ref="AG92:AM92"/>
    <mergeCell ref="AN92:AP92"/>
    <mergeCell ref="AG90:AM90"/>
    <mergeCell ref="AN90:AP90"/>
    <mergeCell ref="AG88:AM88"/>
    <mergeCell ref="I85:AF85"/>
    <mergeCell ref="AK34:AO34"/>
    <mergeCell ref="L35:O35"/>
    <mergeCell ref="W35:AE35"/>
    <mergeCell ref="AK35:AO35"/>
    <mergeCell ref="C76:AP76"/>
    <mergeCell ref="L78:AO78"/>
    <mergeCell ref="C85:G85"/>
    <mergeCell ref="X37:AB37"/>
    <mergeCell ref="AK37:AO37"/>
    <mergeCell ref="AK32:AO32"/>
    <mergeCell ref="L33:O33"/>
    <mergeCell ref="W33:AE33"/>
  </mergeCells>
  <phoneticPr fontId="0" type="noConversion"/>
  <hyperlinks>
    <hyperlink ref="K1:S1" location="C2" tooltip="Súhrnný list stavby" display="1) Súhrnný list stavby"/>
    <hyperlink ref="W1:AF1" location="C87" tooltip="Rekapitulácia objektov" display="2) Rekapitulácia objektov"/>
    <hyperlink ref="A88" location="'SO - Elektroinštalácie'!C2" tooltip="SO - Elektroinštalácie" display="/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85"/>
  <sheetViews>
    <sheetView showGridLines="0" tabSelected="1" zoomScaleNormal="100" workbookViewId="0">
      <pane ySplit="1" topLeftCell="A2" activePane="bottomLeft" state="frozen"/>
      <selection pane="bottomLeft" activeCell="F9" sqref="F9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style="171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2.1640625" customWidth="1"/>
    <col min="19" max="19" width="12.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</cols>
  <sheetData>
    <row r="1" spans="1:66" ht="21.75" customHeight="1">
      <c r="A1" s="150"/>
      <c r="B1" s="147"/>
      <c r="C1" s="147"/>
      <c r="D1" s="148" t="s">
        <v>1</v>
      </c>
      <c r="E1" s="147"/>
      <c r="F1" s="149" t="s">
        <v>164</v>
      </c>
      <c r="G1" s="149"/>
      <c r="H1" s="264" t="s">
        <v>165</v>
      </c>
      <c r="I1" s="264"/>
      <c r="J1" s="264"/>
      <c r="K1" s="264"/>
      <c r="L1" s="149" t="s">
        <v>166</v>
      </c>
      <c r="M1" s="147"/>
      <c r="N1" s="147"/>
      <c r="O1" s="148" t="s">
        <v>78</v>
      </c>
      <c r="P1" s="147"/>
      <c r="Q1" s="147"/>
      <c r="R1" s="147"/>
      <c r="S1" s="147"/>
      <c r="T1" s="149"/>
      <c r="U1" s="150"/>
      <c r="V1" s="150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1:66" ht="36.950000000000003" customHeight="1">
      <c r="C2" s="227" t="s">
        <v>5</v>
      </c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T2" s="13"/>
    </row>
    <row r="3" spans="1:66" ht="6.95" customHeight="1">
      <c r="B3" s="14"/>
      <c r="C3" s="15"/>
      <c r="D3" s="15"/>
      <c r="E3" s="15"/>
      <c r="F3" s="15"/>
      <c r="G3" s="15"/>
      <c r="H3" s="15"/>
      <c r="I3" s="15"/>
      <c r="J3" s="15"/>
      <c r="K3" s="154"/>
      <c r="L3" s="15"/>
      <c r="M3" s="15"/>
      <c r="N3" s="15"/>
      <c r="O3" s="15"/>
      <c r="P3" s="15"/>
      <c r="Q3" s="15"/>
      <c r="R3" s="16"/>
      <c r="S3" s="18"/>
      <c r="AT3" s="13"/>
    </row>
    <row r="4" spans="1:66" ht="36.950000000000003" customHeight="1">
      <c r="B4" s="17"/>
      <c r="C4" s="217" t="s">
        <v>79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19"/>
      <c r="S4" s="18"/>
      <c r="T4" s="20"/>
      <c r="AT4" s="13"/>
    </row>
    <row r="5" spans="1:66" ht="6.95" customHeight="1">
      <c r="B5" s="17"/>
      <c r="C5" s="18"/>
      <c r="D5" s="18"/>
      <c r="E5" s="18"/>
      <c r="F5" s="18"/>
      <c r="G5" s="18"/>
      <c r="H5" s="18"/>
      <c r="I5" s="18"/>
      <c r="J5" s="18"/>
      <c r="K5" s="155"/>
      <c r="L5" s="18"/>
      <c r="M5" s="18"/>
      <c r="N5" s="18"/>
      <c r="O5" s="18"/>
      <c r="P5" s="18"/>
      <c r="Q5" s="18"/>
      <c r="R5" s="19"/>
      <c r="S5" s="18"/>
    </row>
    <row r="6" spans="1:66" ht="25.35" customHeight="1">
      <c r="B6" s="17"/>
      <c r="C6" s="18"/>
      <c r="D6" s="24" t="s">
        <v>12</v>
      </c>
      <c r="E6" s="18"/>
      <c r="F6" s="236" t="str">
        <f ca="1">'Rekapitulácia stavby'!K6</f>
        <v xml:space="preserve"> Stavebné úpravy - IKT učebňa ZŠ Jeséniova</v>
      </c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18"/>
      <c r="R6" s="19"/>
      <c r="S6" s="18"/>
    </row>
    <row r="7" spans="1:66" s="1" customFormat="1" ht="32.85" customHeight="1">
      <c r="B7" s="27"/>
      <c r="C7" s="28"/>
      <c r="D7" s="23" t="s">
        <v>80</v>
      </c>
      <c r="E7" s="28"/>
      <c r="F7" s="229" t="s">
        <v>81</v>
      </c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8"/>
      <c r="R7" s="29"/>
      <c r="S7" s="28"/>
    </row>
    <row r="8" spans="1:66" s="1" customFormat="1" ht="14.45" customHeight="1">
      <c r="B8" s="27"/>
      <c r="C8" s="28"/>
      <c r="D8" s="24" t="s">
        <v>13</v>
      </c>
      <c r="E8" s="28"/>
      <c r="F8" s="22" t="s">
        <v>3</v>
      </c>
      <c r="G8" s="28"/>
      <c r="H8" s="28"/>
      <c r="I8" s="28"/>
      <c r="J8" s="28"/>
      <c r="K8" s="156"/>
      <c r="L8" s="28"/>
      <c r="M8" s="24" t="s">
        <v>14</v>
      </c>
      <c r="N8" s="28"/>
      <c r="O8" s="22" t="s">
        <v>3</v>
      </c>
      <c r="P8" s="28"/>
      <c r="Q8" s="28"/>
      <c r="R8" s="29"/>
      <c r="S8" s="28"/>
    </row>
    <row r="9" spans="1:66" s="1" customFormat="1" ht="14.45" customHeight="1">
      <c r="B9" s="27"/>
      <c r="C9" s="28"/>
      <c r="D9" s="24" t="s">
        <v>15</v>
      </c>
      <c r="E9" s="28"/>
      <c r="F9" s="22"/>
      <c r="G9" s="28"/>
      <c r="H9" s="28"/>
      <c r="I9" s="28"/>
      <c r="J9" s="28"/>
      <c r="K9" s="156"/>
      <c r="L9" s="28"/>
      <c r="M9" s="24" t="s">
        <v>16</v>
      </c>
      <c r="N9" s="28"/>
      <c r="O9" s="237">
        <f ca="1">'Rekapitulácia stavby'!AN8</f>
        <v>0</v>
      </c>
      <c r="P9" s="216"/>
      <c r="Q9" s="28"/>
      <c r="R9" s="29"/>
      <c r="S9" s="28"/>
    </row>
    <row r="10" spans="1:66" s="1" customFormat="1" ht="10.9" customHeight="1">
      <c r="B10" s="27"/>
      <c r="C10" s="28"/>
      <c r="D10" s="28"/>
      <c r="E10" s="28"/>
      <c r="F10" s="28"/>
      <c r="G10" s="28"/>
      <c r="H10" s="28"/>
      <c r="I10" s="28"/>
      <c r="J10" s="28"/>
      <c r="K10" s="156"/>
      <c r="L10" s="28"/>
      <c r="M10" s="28"/>
      <c r="N10" s="28"/>
      <c r="O10" s="28"/>
      <c r="P10" s="28"/>
      <c r="Q10" s="28"/>
      <c r="R10" s="29"/>
      <c r="S10" s="28"/>
    </row>
    <row r="11" spans="1:66" s="1" customFormat="1" ht="14.45" customHeight="1">
      <c r="B11" s="27"/>
      <c r="C11" s="28"/>
      <c r="D11" s="24" t="s">
        <v>17</v>
      </c>
      <c r="E11" s="28"/>
      <c r="F11" s="28"/>
      <c r="G11" s="28"/>
      <c r="H11" s="28"/>
      <c r="I11" s="28"/>
      <c r="J11" s="28"/>
      <c r="K11" s="156"/>
      <c r="L11" s="28"/>
      <c r="M11" s="24" t="s">
        <v>18</v>
      </c>
      <c r="N11" s="28"/>
      <c r="O11" s="228" t="str">
        <f ca="1">IF('Rekapitulácia stavby'!AN10="","",'Rekapitulácia stavby'!AN10)</f>
        <v/>
      </c>
      <c r="P11" s="216"/>
      <c r="Q11" s="28"/>
      <c r="R11" s="29"/>
      <c r="S11" s="28"/>
    </row>
    <row r="12" spans="1:66" s="1" customFormat="1" ht="18" customHeight="1">
      <c r="B12" s="27"/>
      <c r="C12" s="28"/>
      <c r="D12" s="28"/>
      <c r="E12" s="22" t="str">
        <f ca="1">IF('Rekapitulácia stavby'!E11="","",'Rekapitulácia stavby'!E11)</f>
        <v xml:space="preserve"> </v>
      </c>
      <c r="F12" s="28"/>
      <c r="G12" s="28"/>
      <c r="H12" s="28"/>
      <c r="I12" s="28"/>
      <c r="J12" s="28"/>
      <c r="K12" s="156"/>
      <c r="L12" s="28"/>
      <c r="M12" s="24" t="s">
        <v>20</v>
      </c>
      <c r="N12" s="28"/>
      <c r="O12" s="228" t="str">
        <f ca="1">IF('Rekapitulácia stavby'!AN11="","",'Rekapitulácia stavby'!AN11)</f>
        <v/>
      </c>
      <c r="P12" s="216"/>
      <c r="Q12" s="28"/>
      <c r="R12" s="29"/>
      <c r="S12" s="28"/>
    </row>
    <row r="13" spans="1:66" s="1" customFormat="1" ht="6.95" customHeight="1">
      <c r="B13" s="27"/>
      <c r="C13" s="28"/>
      <c r="D13" s="28"/>
      <c r="E13" s="28"/>
      <c r="F13" s="28"/>
      <c r="G13" s="28"/>
      <c r="H13" s="28"/>
      <c r="I13" s="28"/>
      <c r="J13" s="28"/>
      <c r="K13" s="156"/>
      <c r="L13" s="28"/>
      <c r="M13" s="28"/>
      <c r="N13" s="28"/>
      <c r="O13" s="28"/>
      <c r="P13" s="28"/>
      <c r="Q13" s="28"/>
      <c r="R13" s="29"/>
      <c r="S13" s="28"/>
    </row>
    <row r="14" spans="1:66" s="1" customFormat="1" ht="14.45" customHeight="1">
      <c r="B14" s="27"/>
      <c r="C14" s="28"/>
      <c r="D14" s="24" t="s">
        <v>21</v>
      </c>
      <c r="E14" s="28"/>
      <c r="F14" s="28"/>
      <c r="G14" s="28"/>
      <c r="H14" s="28"/>
      <c r="I14" s="28"/>
      <c r="J14" s="28"/>
      <c r="K14" s="156"/>
      <c r="L14" s="28"/>
      <c r="M14" s="24" t="s">
        <v>18</v>
      </c>
      <c r="N14" s="28"/>
      <c r="O14" s="228" t="str">
        <f ca="1">IF('Rekapitulácia stavby'!AN13="","",'Rekapitulácia stavby'!AN13)</f>
        <v/>
      </c>
      <c r="P14" s="216"/>
      <c r="Q14" s="28"/>
      <c r="R14" s="29"/>
      <c r="S14" s="28"/>
    </row>
    <row r="15" spans="1:66" s="1" customFormat="1" ht="18" customHeight="1">
      <c r="B15" s="27"/>
      <c r="C15" s="28"/>
      <c r="D15" s="28"/>
      <c r="E15" s="22" t="str">
        <f ca="1">IF('Rekapitulácia stavby'!E14="","",'Rekapitulácia stavby'!E14)</f>
        <v xml:space="preserve"> </v>
      </c>
      <c r="F15" s="28"/>
      <c r="G15" s="28"/>
      <c r="H15" s="28"/>
      <c r="I15" s="28"/>
      <c r="J15" s="28"/>
      <c r="K15" s="156"/>
      <c r="L15" s="28"/>
      <c r="M15" s="24" t="s">
        <v>20</v>
      </c>
      <c r="N15" s="28"/>
      <c r="O15" s="228" t="str">
        <f ca="1">IF('Rekapitulácia stavby'!AN14="","",'Rekapitulácia stavby'!AN14)</f>
        <v/>
      </c>
      <c r="P15" s="216"/>
      <c r="Q15" s="28"/>
      <c r="R15" s="29"/>
      <c r="S15" s="28"/>
    </row>
    <row r="16" spans="1:66" s="1" customFormat="1" ht="6.95" customHeight="1">
      <c r="B16" s="27"/>
      <c r="C16" s="28"/>
      <c r="D16" s="28"/>
      <c r="E16" s="28"/>
      <c r="F16" s="28"/>
      <c r="G16" s="28"/>
      <c r="H16" s="28"/>
      <c r="I16" s="28"/>
      <c r="J16" s="28"/>
      <c r="K16" s="156"/>
      <c r="L16" s="28"/>
      <c r="M16" s="28"/>
      <c r="N16" s="28"/>
      <c r="O16" s="28"/>
      <c r="P16" s="28"/>
      <c r="Q16" s="28"/>
      <c r="R16" s="29"/>
      <c r="S16" s="28"/>
    </row>
    <row r="17" spans="2:19" s="1" customFormat="1" ht="14.45" customHeight="1">
      <c r="B17" s="27"/>
      <c r="C17" s="28"/>
      <c r="D17" s="24" t="s">
        <v>22</v>
      </c>
      <c r="E17" s="28"/>
      <c r="F17" s="28"/>
      <c r="G17" s="28"/>
      <c r="H17" s="28"/>
      <c r="I17" s="28"/>
      <c r="J17" s="28"/>
      <c r="K17" s="156"/>
      <c r="L17" s="28"/>
      <c r="M17" s="24" t="s">
        <v>18</v>
      </c>
      <c r="N17" s="28"/>
      <c r="O17" s="228" t="str">
        <f ca="1">IF('Rekapitulácia stavby'!AN16="","",'Rekapitulácia stavby'!AN16)</f>
        <v/>
      </c>
      <c r="P17" s="216"/>
      <c r="Q17" s="28"/>
      <c r="R17" s="29"/>
      <c r="S17" s="28"/>
    </row>
    <row r="18" spans="2:19" s="1" customFormat="1" ht="18" customHeight="1">
      <c r="B18" s="27"/>
      <c r="C18" s="28"/>
      <c r="D18" s="28"/>
      <c r="E18" s="22" t="str">
        <f ca="1">IF('Rekapitulácia stavby'!E17="","",'Rekapitulácia stavby'!E17)</f>
        <v xml:space="preserve"> </v>
      </c>
      <c r="F18" s="28"/>
      <c r="G18" s="28"/>
      <c r="H18" s="28"/>
      <c r="I18" s="28"/>
      <c r="J18" s="28"/>
      <c r="K18" s="156"/>
      <c r="L18" s="28"/>
      <c r="M18" s="24" t="s">
        <v>20</v>
      </c>
      <c r="N18" s="28"/>
      <c r="O18" s="228" t="str">
        <f ca="1">IF('Rekapitulácia stavby'!AN17="","",'Rekapitulácia stavby'!AN17)</f>
        <v/>
      </c>
      <c r="P18" s="216"/>
      <c r="Q18" s="28"/>
      <c r="R18" s="29"/>
      <c r="S18" s="28"/>
    </row>
    <row r="19" spans="2:19" s="1" customFormat="1" ht="6.95" customHeight="1">
      <c r="B19" s="27"/>
      <c r="C19" s="28"/>
      <c r="D19" s="28"/>
      <c r="E19" s="28"/>
      <c r="F19" s="28"/>
      <c r="G19" s="28"/>
      <c r="H19" s="28"/>
      <c r="I19" s="28"/>
      <c r="J19" s="28"/>
      <c r="K19" s="156"/>
      <c r="L19" s="28"/>
      <c r="M19" s="28"/>
      <c r="N19" s="28"/>
      <c r="O19" s="28"/>
      <c r="P19" s="28"/>
      <c r="Q19" s="28"/>
      <c r="R19" s="29"/>
      <c r="S19" s="28"/>
    </row>
    <row r="20" spans="2:19" s="1" customFormat="1" ht="14.45" customHeight="1">
      <c r="B20" s="27"/>
      <c r="C20" s="28"/>
      <c r="D20" s="24" t="s">
        <v>24</v>
      </c>
      <c r="E20" s="28"/>
      <c r="F20" s="28"/>
      <c r="G20" s="28"/>
      <c r="H20" s="28"/>
      <c r="I20" s="28"/>
      <c r="J20" s="28"/>
      <c r="K20" s="156"/>
      <c r="L20" s="28"/>
      <c r="M20" s="24" t="s">
        <v>18</v>
      </c>
      <c r="N20" s="28"/>
      <c r="O20" s="228" t="s">
        <v>3</v>
      </c>
      <c r="P20" s="216"/>
      <c r="Q20" s="28"/>
      <c r="R20" s="29"/>
      <c r="S20" s="28"/>
    </row>
    <row r="21" spans="2:19" s="1" customFormat="1" ht="18" customHeight="1">
      <c r="B21" s="27"/>
      <c r="C21" s="28"/>
      <c r="D21" s="28"/>
      <c r="E21" s="22" t="s">
        <v>167</v>
      </c>
      <c r="F21" s="28"/>
      <c r="G21" s="28"/>
      <c r="H21" s="28"/>
      <c r="I21" s="28"/>
      <c r="J21" s="28"/>
      <c r="K21" s="156"/>
      <c r="L21" s="28"/>
      <c r="M21" s="24" t="s">
        <v>20</v>
      </c>
      <c r="N21" s="28"/>
      <c r="O21" s="228" t="s">
        <v>3</v>
      </c>
      <c r="P21" s="216"/>
      <c r="Q21" s="28"/>
      <c r="R21" s="29"/>
      <c r="S21" s="28"/>
    </row>
    <row r="22" spans="2:19" s="1" customFormat="1" ht="6.95" customHeight="1">
      <c r="B22" s="27"/>
      <c r="C22" s="28"/>
      <c r="D22" s="28"/>
      <c r="E22" s="28"/>
      <c r="F22" s="28"/>
      <c r="G22" s="28"/>
      <c r="H22" s="28"/>
      <c r="I22" s="28"/>
      <c r="J22" s="28"/>
      <c r="K22" s="156"/>
      <c r="L22" s="28"/>
      <c r="M22" s="28"/>
      <c r="N22" s="28"/>
      <c r="O22" s="28"/>
      <c r="P22" s="28"/>
      <c r="Q22" s="28"/>
      <c r="R22" s="29"/>
      <c r="S22" s="28"/>
    </row>
    <row r="23" spans="2:19" s="1" customFormat="1" ht="14.45" customHeight="1">
      <c r="B23" s="27"/>
      <c r="C23" s="28"/>
      <c r="D23" s="24" t="s">
        <v>25</v>
      </c>
      <c r="E23" s="28"/>
      <c r="F23" s="28"/>
      <c r="G23" s="28"/>
      <c r="H23" s="28"/>
      <c r="I23" s="28"/>
      <c r="J23" s="28"/>
      <c r="K23" s="156"/>
      <c r="L23" s="28"/>
      <c r="M23" s="28"/>
      <c r="N23" s="28"/>
      <c r="O23" s="28"/>
      <c r="P23" s="28"/>
      <c r="Q23" s="28"/>
      <c r="R23" s="29"/>
      <c r="S23" s="28"/>
    </row>
    <row r="24" spans="2:19" s="1" customFormat="1" ht="22.5" customHeight="1">
      <c r="B24" s="27"/>
      <c r="C24" s="28"/>
      <c r="D24" s="28"/>
      <c r="E24" s="226" t="s">
        <v>3</v>
      </c>
      <c r="F24" s="216"/>
      <c r="G24" s="216"/>
      <c r="H24" s="216"/>
      <c r="I24" s="216"/>
      <c r="J24" s="216"/>
      <c r="K24" s="216"/>
      <c r="L24" s="216"/>
      <c r="M24" s="28"/>
      <c r="N24" s="28"/>
      <c r="O24" s="28"/>
      <c r="P24" s="28"/>
      <c r="Q24" s="28"/>
      <c r="R24" s="29"/>
      <c r="S24" s="28"/>
    </row>
    <row r="25" spans="2:19" s="1" customFormat="1" ht="6.95" customHeight="1">
      <c r="B25" s="27"/>
      <c r="C25" s="28"/>
      <c r="D25" s="28"/>
      <c r="E25" s="28"/>
      <c r="F25" s="28"/>
      <c r="G25" s="28"/>
      <c r="H25" s="28"/>
      <c r="I25" s="28"/>
      <c r="J25" s="28"/>
      <c r="K25" s="156"/>
      <c r="L25" s="28"/>
      <c r="M25" s="28"/>
      <c r="N25" s="28"/>
      <c r="O25" s="28"/>
      <c r="P25" s="28"/>
      <c r="Q25" s="28"/>
      <c r="R25" s="29"/>
      <c r="S25" s="28"/>
    </row>
    <row r="26" spans="2:19" s="1" customFormat="1" ht="6.95" customHeight="1">
      <c r="B26" s="27"/>
      <c r="C26" s="28"/>
      <c r="D26" s="43"/>
      <c r="E26" s="43"/>
      <c r="F26" s="43"/>
      <c r="G26" s="43"/>
      <c r="H26" s="43"/>
      <c r="I26" s="43"/>
      <c r="J26" s="43"/>
      <c r="K26" s="157"/>
      <c r="L26" s="43"/>
      <c r="M26" s="43"/>
      <c r="N26" s="43"/>
      <c r="O26" s="43"/>
      <c r="P26" s="43"/>
      <c r="Q26" s="28"/>
      <c r="R26" s="29"/>
      <c r="S26" s="28"/>
    </row>
    <row r="27" spans="2:19" s="1" customFormat="1" ht="14.45" customHeight="1">
      <c r="B27" s="27"/>
      <c r="C27" s="28"/>
      <c r="D27" s="90" t="s">
        <v>82</v>
      </c>
      <c r="E27" s="28"/>
      <c r="F27" s="28"/>
      <c r="G27" s="28"/>
      <c r="H27" s="28"/>
      <c r="I27" s="28"/>
      <c r="J27" s="28"/>
      <c r="K27" s="156"/>
      <c r="L27" s="28"/>
      <c r="M27" s="222"/>
      <c r="N27" s="216"/>
      <c r="O27" s="216"/>
      <c r="P27" s="216"/>
      <c r="Q27" s="28"/>
      <c r="R27" s="29"/>
      <c r="S27" s="28"/>
    </row>
    <row r="28" spans="2:19" s="1" customFormat="1" ht="14.45" customHeight="1">
      <c r="B28" s="27"/>
      <c r="C28" s="28"/>
      <c r="D28" s="26" t="s">
        <v>83</v>
      </c>
      <c r="E28" s="28"/>
      <c r="F28" s="28"/>
      <c r="G28" s="28"/>
      <c r="H28" s="28"/>
      <c r="I28" s="28"/>
      <c r="J28" s="28"/>
      <c r="K28" s="156"/>
      <c r="L28" s="28"/>
      <c r="M28" s="222"/>
      <c r="N28" s="216"/>
      <c r="O28" s="216"/>
      <c r="P28" s="216"/>
      <c r="Q28" s="28"/>
      <c r="R28" s="29"/>
      <c r="S28" s="28"/>
    </row>
    <row r="29" spans="2:19" s="1" customFormat="1" ht="6.95" customHeight="1">
      <c r="B29" s="27"/>
      <c r="C29" s="28"/>
      <c r="D29" s="28"/>
      <c r="E29" s="28"/>
      <c r="F29" s="28"/>
      <c r="G29" s="28"/>
      <c r="H29" s="28"/>
      <c r="I29" s="28"/>
      <c r="J29" s="28"/>
      <c r="K29" s="156"/>
      <c r="L29" s="28"/>
      <c r="M29" s="28"/>
      <c r="N29" s="28"/>
      <c r="O29" s="28"/>
      <c r="P29" s="28"/>
      <c r="Q29" s="28"/>
      <c r="R29" s="29"/>
      <c r="S29" s="28"/>
    </row>
    <row r="30" spans="2:19" s="1" customFormat="1" ht="25.35" customHeight="1">
      <c r="B30" s="27"/>
      <c r="C30" s="28"/>
      <c r="D30" s="91" t="s">
        <v>28</v>
      </c>
      <c r="E30" s="28"/>
      <c r="F30" s="28"/>
      <c r="G30" s="28"/>
      <c r="H30" s="28"/>
      <c r="I30" s="28"/>
      <c r="J30" s="28"/>
      <c r="K30" s="156"/>
      <c r="L30" s="28"/>
      <c r="M30" s="242"/>
      <c r="N30" s="216"/>
      <c r="O30" s="216"/>
      <c r="P30" s="216"/>
      <c r="Q30" s="28"/>
      <c r="R30" s="29"/>
      <c r="S30" s="28"/>
    </row>
    <row r="31" spans="2:19" s="1" customFormat="1" ht="6.95" customHeight="1">
      <c r="B31" s="27"/>
      <c r="C31" s="28"/>
      <c r="D31" s="43"/>
      <c r="E31" s="43"/>
      <c r="F31" s="43"/>
      <c r="G31" s="43"/>
      <c r="H31" s="43"/>
      <c r="I31" s="43"/>
      <c r="J31" s="43"/>
      <c r="K31" s="157"/>
      <c r="L31" s="43"/>
      <c r="M31" s="43"/>
      <c r="N31" s="43"/>
      <c r="O31" s="43"/>
      <c r="P31" s="43"/>
      <c r="Q31" s="28"/>
      <c r="R31" s="29"/>
      <c r="S31" s="28"/>
    </row>
    <row r="32" spans="2:19" s="1" customFormat="1" ht="14.45" customHeight="1">
      <c r="B32" s="27"/>
      <c r="C32" s="28"/>
      <c r="D32" s="34" t="s">
        <v>29</v>
      </c>
      <c r="E32" s="34" t="s">
        <v>30</v>
      </c>
      <c r="F32" s="35">
        <v>0.2</v>
      </c>
      <c r="G32" s="92" t="s">
        <v>31</v>
      </c>
      <c r="H32" s="238">
        <f>ROUND((SUM(BE106:BE109)+SUM(BE127:BE184)), 2)</f>
        <v>0</v>
      </c>
      <c r="I32" s="216"/>
      <c r="J32" s="216"/>
      <c r="K32" s="156"/>
      <c r="L32" s="28"/>
      <c r="M32" s="238"/>
      <c r="N32" s="216"/>
      <c r="O32" s="216"/>
      <c r="P32" s="216"/>
      <c r="Q32" s="28"/>
      <c r="R32" s="29"/>
      <c r="S32" s="28"/>
    </row>
    <row r="33" spans="2:19" s="1" customFormat="1" ht="14.45" customHeight="1">
      <c r="B33" s="27"/>
      <c r="C33" s="28"/>
      <c r="D33" s="28"/>
      <c r="E33" s="34" t="s">
        <v>32</v>
      </c>
      <c r="F33" s="35">
        <v>0.2</v>
      </c>
      <c r="G33" s="92" t="s">
        <v>31</v>
      </c>
      <c r="H33" s="238">
        <f>ROUND((SUM(BF106:BF109)+SUM(BF127:BF184)), 2)</f>
        <v>0</v>
      </c>
      <c r="I33" s="216"/>
      <c r="J33" s="216"/>
      <c r="K33" s="156"/>
      <c r="L33" s="28"/>
      <c r="M33" s="238"/>
      <c r="N33" s="216"/>
      <c r="O33" s="216"/>
      <c r="P33" s="216"/>
      <c r="Q33" s="28"/>
      <c r="R33" s="29"/>
      <c r="S33" s="28"/>
    </row>
    <row r="34" spans="2:19" s="1" customFormat="1" ht="14.45" hidden="1" customHeight="1">
      <c r="B34" s="27"/>
      <c r="C34" s="28"/>
      <c r="D34" s="28"/>
      <c r="E34" s="34" t="s">
        <v>33</v>
      </c>
      <c r="F34" s="35">
        <v>0.2</v>
      </c>
      <c r="G34" s="92" t="s">
        <v>31</v>
      </c>
      <c r="H34" s="238">
        <f>ROUND((SUM(BG106:BG109)+SUM(BG127:BG184)), 2)</f>
        <v>0</v>
      </c>
      <c r="I34" s="216"/>
      <c r="J34" s="216"/>
      <c r="K34" s="156"/>
      <c r="L34" s="28"/>
      <c r="M34" s="238"/>
      <c r="N34" s="216"/>
      <c r="O34" s="216"/>
      <c r="P34" s="216"/>
      <c r="Q34" s="28"/>
      <c r="R34" s="29"/>
      <c r="S34" s="28"/>
    </row>
    <row r="35" spans="2:19" s="1" customFormat="1" ht="14.45" hidden="1" customHeight="1">
      <c r="B35" s="27"/>
      <c r="C35" s="28"/>
      <c r="D35" s="28"/>
      <c r="E35" s="34" t="s">
        <v>34</v>
      </c>
      <c r="F35" s="35">
        <v>0.2</v>
      </c>
      <c r="G35" s="92" t="s">
        <v>31</v>
      </c>
      <c r="H35" s="238">
        <f>ROUND((SUM(BH106:BH109)+SUM(BH127:BH184)), 2)</f>
        <v>0</v>
      </c>
      <c r="I35" s="216"/>
      <c r="J35" s="216"/>
      <c r="K35" s="156"/>
      <c r="L35" s="28"/>
      <c r="M35" s="238"/>
      <c r="N35" s="216"/>
      <c r="O35" s="216"/>
      <c r="P35" s="216"/>
      <c r="Q35" s="28"/>
      <c r="R35" s="29"/>
      <c r="S35" s="28"/>
    </row>
    <row r="36" spans="2:19" s="1" customFormat="1" ht="14.45" hidden="1" customHeight="1">
      <c r="B36" s="27"/>
      <c r="C36" s="28"/>
      <c r="D36" s="28"/>
      <c r="E36" s="34" t="s">
        <v>35</v>
      </c>
      <c r="F36" s="35">
        <v>0</v>
      </c>
      <c r="G36" s="92" t="s">
        <v>31</v>
      </c>
      <c r="H36" s="238">
        <f>ROUND((SUM(BI106:BI109)+SUM(BI127:BI184)), 2)</f>
        <v>0</v>
      </c>
      <c r="I36" s="216"/>
      <c r="J36" s="216"/>
      <c r="K36" s="156"/>
      <c r="L36" s="28"/>
      <c r="M36" s="238"/>
      <c r="N36" s="216"/>
      <c r="O36" s="216"/>
      <c r="P36" s="216"/>
      <c r="Q36" s="28"/>
      <c r="R36" s="29"/>
      <c r="S36" s="28"/>
    </row>
    <row r="37" spans="2:19" s="1" customFormat="1" ht="6.95" customHeight="1">
      <c r="B37" s="27"/>
      <c r="C37" s="28"/>
      <c r="D37" s="28"/>
      <c r="E37" s="28"/>
      <c r="F37" s="28"/>
      <c r="G37" s="28"/>
      <c r="H37" s="28"/>
      <c r="I37" s="28"/>
      <c r="J37" s="28"/>
      <c r="K37" s="156"/>
      <c r="L37" s="28"/>
      <c r="M37" s="28"/>
      <c r="N37" s="28"/>
      <c r="O37" s="28"/>
      <c r="P37" s="28"/>
      <c r="Q37" s="28"/>
      <c r="R37" s="29"/>
      <c r="S37" s="28"/>
    </row>
    <row r="38" spans="2:19" s="1" customFormat="1" ht="25.35" customHeight="1">
      <c r="B38" s="27"/>
      <c r="C38" s="38"/>
      <c r="D38" s="39" t="s">
        <v>36</v>
      </c>
      <c r="E38" s="40"/>
      <c r="F38" s="40"/>
      <c r="G38" s="93" t="s">
        <v>37</v>
      </c>
      <c r="H38" s="41" t="s">
        <v>38</v>
      </c>
      <c r="I38" s="40"/>
      <c r="J38" s="40"/>
      <c r="K38" s="158"/>
      <c r="L38" s="204"/>
      <c r="M38" s="202"/>
      <c r="N38" s="202"/>
      <c r="O38" s="202"/>
      <c r="P38" s="205"/>
      <c r="Q38" s="38"/>
      <c r="R38" s="29"/>
      <c r="S38" s="28"/>
    </row>
    <row r="39" spans="2:19" s="1" customFormat="1" ht="14.45" customHeight="1">
      <c r="B39" s="27"/>
      <c r="C39" s="28"/>
      <c r="D39" s="28"/>
      <c r="E39" s="28"/>
      <c r="F39" s="28"/>
      <c r="G39" s="28"/>
      <c r="H39" s="28"/>
      <c r="I39" s="28"/>
      <c r="J39" s="28"/>
      <c r="K39" s="156"/>
      <c r="L39" s="28"/>
      <c r="M39" s="28"/>
      <c r="N39" s="28"/>
      <c r="O39" s="28"/>
      <c r="P39" s="28"/>
      <c r="Q39" s="28"/>
      <c r="R39" s="29"/>
      <c r="S39" s="28"/>
    </row>
    <row r="40" spans="2:19" s="1" customFormat="1" ht="14.45" customHeight="1">
      <c r="B40" s="27"/>
      <c r="C40" s="28"/>
      <c r="D40" s="28"/>
      <c r="E40" s="28"/>
      <c r="F40" s="28"/>
      <c r="G40" s="28"/>
      <c r="H40" s="28"/>
      <c r="I40" s="28"/>
      <c r="J40" s="28"/>
      <c r="K40" s="156"/>
      <c r="L40" s="28"/>
      <c r="M40" s="28"/>
      <c r="N40" s="28"/>
      <c r="O40" s="28"/>
      <c r="P40" s="28"/>
      <c r="Q40" s="28"/>
      <c r="R40" s="29"/>
      <c r="S40" s="28"/>
    </row>
    <row r="41" spans="2:19">
      <c r="B41" s="17"/>
      <c r="C41" s="18"/>
      <c r="D41" s="18"/>
      <c r="E41" s="18"/>
      <c r="F41" s="18"/>
      <c r="G41" s="18"/>
      <c r="H41" s="18"/>
      <c r="I41" s="18"/>
      <c r="J41" s="18"/>
      <c r="K41" s="155"/>
      <c r="L41" s="18"/>
      <c r="M41" s="18"/>
      <c r="N41" s="18"/>
      <c r="O41" s="18"/>
      <c r="P41" s="18"/>
      <c r="Q41" s="18"/>
      <c r="R41" s="19"/>
      <c r="S41" s="18"/>
    </row>
    <row r="42" spans="2:19">
      <c r="B42" s="17"/>
      <c r="C42" s="18"/>
      <c r="D42" s="18"/>
      <c r="E42" s="18"/>
      <c r="F42" s="18"/>
      <c r="G42" s="18"/>
      <c r="H42" s="18"/>
      <c r="I42" s="18"/>
      <c r="J42" s="18"/>
      <c r="K42" s="155"/>
      <c r="L42" s="18"/>
      <c r="M42" s="18"/>
      <c r="N42" s="18"/>
      <c r="O42" s="18"/>
      <c r="P42" s="18"/>
      <c r="Q42" s="18"/>
      <c r="R42" s="19"/>
      <c r="S42" s="18"/>
    </row>
    <row r="43" spans="2:19">
      <c r="B43" s="17"/>
      <c r="C43" s="18"/>
      <c r="D43" s="18"/>
      <c r="E43" s="18"/>
      <c r="F43" s="18"/>
      <c r="G43" s="18"/>
      <c r="H43" s="18"/>
      <c r="I43" s="18"/>
      <c r="J43" s="18"/>
      <c r="K43" s="155"/>
      <c r="L43" s="18"/>
      <c r="M43" s="18"/>
      <c r="N43" s="18"/>
      <c r="O43" s="18"/>
      <c r="P43" s="18"/>
      <c r="Q43" s="18"/>
      <c r="R43" s="19"/>
      <c r="S43" s="18"/>
    </row>
    <row r="44" spans="2:19">
      <c r="B44" s="17"/>
      <c r="C44" s="18"/>
      <c r="D44" s="18"/>
      <c r="E44" s="18"/>
      <c r="F44" s="18"/>
      <c r="G44" s="18"/>
      <c r="H44" s="18"/>
      <c r="I44" s="18"/>
      <c r="J44" s="18"/>
      <c r="K44" s="155"/>
      <c r="L44" s="18"/>
      <c r="M44" s="18"/>
      <c r="N44" s="18"/>
      <c r="O44" s="18"/>
      <c r="P44" s="18"/>
      <c r="Q44" s="18"/>
      <c r="R44" s="19"/>
      <c r="S44" s="18"/>
    </row>
    <row r="45" spans="2:19">
      <c r="B45" s="17"/>
      <c r="C45" s="18"/>
      <c r="D45" s="18"/>
      <c r="E45" s="18"/>
      <c r="F45" s="18"/>
      <c r="G45" s="18"/>
      <c r="H45" s="18"/>
      <c r="I45" s="18"/>
      <c r="J45" s="18"/>
      <c r="K45" s="155"/>
      <c r="L45" s="18"/>
      <c r="M45" s="18"/>
      <c r="N45" s="18"/>
      <c r="O45" s="18"/>
      <c r="P45" s="18"/>
      <c r="Q45" s="18"/>
      <c r="R45" s="19"/>
      <c r="S45" s="18"/>
    </row>
    <row r="46" spans="2:19">
      <c r="B46" s="17"/>
      <c r="C46" s="18"/>
      <c r="D46" s="18"/>
      <c r="E46" s="18"/>
      <c r="F46" s="18"/>
      <c r="G46" s="18"/>
      <c r="H46" s="18"/>
      <c r="I46" s="18"/>
      <c r="J46" s="18"/>
      <c r="K46" s="155"/>
      <c r="L46" s="18"/>
      <c r="M46" s="18"/>
      <c r="N46" s="18"/>
      <c r="O46" s="18"/>
      <c r="P46" s="18"/>
      <c r="Q46" s="18"/>
      <c r="R46" s="19"/>
      <c r="S46" s="18"/>
    </row>
    <row r="47" spans="2:19">
      <c r="B47" s="17"/>
      <c r="C47" s="18"/>
      <c r="D47" s="18"/>
      <c r="E47" s="18"/>
      <c r="F47" s="18"/>
      <c r="G47" s="18"/>
      <c r="H47" s="18"/>
      <c r="I47" s="18"/>
      <c r="J47" s="18"/>
      <c r="K47" s="155"/>
      <c r="L47" s="18"/>
      <c r="M47" s="18"/>
      <c r="N47" s="18"/>
      <c r="O47" s="18"/>
      <c r="P47" s="18"/>
      <c r="Q47" s="18"/>
      <c r="R47" s="19"/>
      <c r="S47" s="18"/>
    </row>
    <row r="48" spans="2:19">
      <c r="B48" s="17"/>
      <c r="C48" s="18"/>
      <c r="D48" s="18"/>
      <c r="E48" s="18"/>
      <c r="F48" s="18"/>
      <c r="G48" s="18"/>
      <c r="H48" s="18"/>
      <c r="I48" s="18"/>
      <c r="J48" s="18"/>
      <c r="K48" s="155"/>
      <c r="L48" s="18"/>
      <c r="M48" s="18"/>
      <c r="N48" s="18"/>
      <c r="O48" s="18"/>
      <c r="P48" s="18"/>
      <c r="Q48" s="18"/>
      <c r="R48" s="19"/>
      <c r="S48" s="18"/>
    </row>
    <row r="49" spans="2:19">
      <c r="B49" s="17"/>
      <c r="C49" s="18"/>
      <c r="D49" s="18"/>
      <c r="E49" s="18"/>
      <c r="F49" s="18"/>
      <c r="G49" s="18"/>
      <c r="H49" s="18"/>
      <c r="I49" s="18"/>
      <c r="J49" s="18"/>
      <c r="K49" s="155"/>
      <c r="L49" s="18"/>
      <c r="M49" s="18"/>
      <c r="N49" s="18"/>
      <c r="O49" s="18"/>
      <c r="P49" s="18"/>
      <c r="Q49" s="18"/>
      <c r="R49" s="19"/>
      <c r="S49" s="18"/>
    </row>
    <row r="50" spans="2:19" s="1" customFormat="1" ht="15">
      <c r="B50" s="27"/>
      <c r="C50" s="28"/>
      <c r="D50" s="42" t="s">
        <v>39</v>
      </c>
      <c r="E50" s="43"/>
      <c r="F50" s="43"/>
      <c r="G50" s="43"/>
      <c r="H50" s="44"/>
      <c r="I50" s="28"/>
      <c r="J50" s="42" t="s">
        <v>40</v>
      </c>
      <c r="K50" s="157"/>
      <c r="L50" s="43"/>
      <c r="M50" s="43"/>
      <c r="N50" s="43"/>
      <c r="O50" s="43"/>
      <c r="P50" s="44"/>
      <c r="Q50" s="28"/>
      <c r="R50" s="29"/>
      <c r="S50" s="28"/>
    </row>
    <row r="51" spans="2:19">
      <c r="B51" s="17"/>
      <c r="C51" s="18"/>
      <c r="D51" s="45"/>
      <c r="E51" s="18"/>
      <c r="F51" s="18"/>
      <c r="G51" s="18"/>
      <c r="H51" s="46"/>
      <c r="I51" s="18"/>
      <c r="J51" s="45"/>
      <c r="K51" s="155"/>
      <c r="L51" s="18"/>
      <c r="M51" s="18"/>
      <c r="N51" s="18"/>
      <c r="O51" s="18"/>
      <c r="P51" s="46"/>
      <c r="Q51" s="18"/>
      <c r="R51" s="19"/>
      <c r="S51" s="18"/>
    </row>
    <row r="52" spans="2:19">
      <c r="B52" s="17"/>
      <c r="C52" s="18"/>
      <c r="D52" s="45"/>
      <c r="E52" s="18"/>
      <c r="F52" s="18"/>
      <c r="G52" s="18"/>
      <c r="H52" s="46"/>
      <c r="I52" s="18"/>
      <c r="J52" s="45"/>
      <c r="K52" s="155"/>
      <c r="L52" s="18"/>
      <c r="M52" s="18"/>
      <c r="N52" s="18"/>
      <c r="O52" s="18"/>
      <c r="P52" s="46"/>
      <c r="Q52" s="18"/>
      <c r="R52" s="19"/>
      <c r="S52" s="18"/>
    </row>
    <row r="53" spans="2:19">
      <c r="B53" s="17"/>
      <c r="C53" s="18"/>
      <c r="D53" s="45"/>
      <c r="E53" s="18"/>
      <c r="F53" s="18"/>
      <c r="G53" s="18"/>
      <c r="H53" s="46"/>
      <c r="I53" s="18"/>
      <c r="J53" s="45"/>
      <c r="K53" s="155"/>
      <c r="L53" s="18"/>
      <c r="M53" s="18"/>
      <c r="N53" s="18"/>
      <c r="O53" s="18"/>
      <c r="P53" s="46"/>
      <c r="Q53" s="18"/>
      <c r="R53" s="19"/>
      <c r="S53" s="18"/>
    </row>
    <row r="54" spans="2:19">
      <c r="B54" s="17"/>
      <c r="C54" s="18"/>
      <c r="D54" s="45"/>
      <c r="E54" s="18"/>
      <c r="F54" s="18"/>
      <c r="G54" s="18"/>
      <c r="H54" s="46"/>
      <c r="I54" s="18"/>
      <c r="J54" s="45"/>
      <c r="K54" s="155"/>
      <c r="L54" s="18"/>
      <c r="M54" s="18"/>
      <c r="N54" s="18"/>
      <c r="O54" s="18"/>
      <c r="P54" s="46"/>
      <c r="Q54" s="18"/>
      <c r="R54" s="19"/>
      <c r="S54" s="18"/>
    </row>
    <row r="55" spans="2:19">
      <c r="B55" s="17"/>
      <c r="C55" s="18"/>
      <c r="D55" s="45"/>
      <c r="E55" s="18"/>
      <c r="F55" s="18"/>
      <c r="G55" s="18"/>
      <c r="H55" s="46"/>
      <c r="I55" s="18"/>
      <c r="J55" s="45"/>
      <c r="K55" s="155"/>
      <c r="L55" s="18"/>
      <c r="M55" s="18"/>
      <c r="N55" s="18"/>
      <c r="O55" s="18"/>
      <c r="P55" s="46"/>
      <c r="Q55" s="18"/>
      <c r="R55" s="19"/>
      <c r="S55" s="18"/>
    </row>
    <row r="56" spans="2:19">
      <c r="B56" s="17"/>
      <c r="C56" s="18"/>
      <c r="D56" s="45"/>
      <c r="E56" s="18"/>
      <c r="F56" s="18"/>
      <c r="G56" s="18"/>
      <c r="H56" s="46"/>
      <c r="I56" s="18"/>
      <c r="J56" s="45"/>
      <c r="K56" s="155"/>
      <c r="L56" s="18"/>
      <c r="M56" s="18"/>
      <c r="N56" s="18"/>
      <c r="O56" s="18"/>
      <c r="P56" s="46"/>
      <c r="Q56" s="18"/>
      <c r="R56" s="19"/>
      <c r="S56" s="18"/>
    </row>
    <row r="57" spans="2:19">
      <c r="B57" s="17"/>
      <c r="C57" s="18"/>
      <c r="D57" s="45"/>
      <c r="E57" s="18"/>
      <c r="F57" s="18"/>
      <c r="G57" s="18"/>
      <c r="H57" s="46"/>
      <c r="I57" s="18"/>
      <c r="J57" s="45"/>
      <c r="K57" s="155"/>
      <c r="L57" s="18"/>
      <c r="M57" s="18"/>
      <c r="N57" s="18"/>
      <c r="O57" s="18"/>
      <c r="P57" s="46"/>
      <c r="Q57" s="18"/>
      <c r="R57" s="19"/>
      <c r="S57" s="18"/>
    </row>
    <row r="58" spans="2:19">
      <c r="B58" s="17"/>
      <c r="C58" s="18"/>
      <c r="D58" s="45"/>
      <c r="E58" s="18"/>
      <c r="F58" s="18"/>
      <c r="G58" s="18"/>
      <c r="H58" s="46"/>
      <c r="I58" s="18"/>
      <c r="J58" s="45"/>
      <c r="K58" s="155"/>
      <c r="L58" s="18"/>
      <c r="M58" s="18"/>
      <c r="N58" s="18"/>
      <c r="O58" s="18"/>
      <c r="P58" s="46"/>
      <c r="Q58" s="18"/>
      <c r="R58" s="19"/>
      <c r="S58" s="18"/>
    </row>
    <row r="59" spans="2:19" s="1" customFormat="1" ht="15">
      <c r="B59" s="27"/>
      <c r="C59" s="28"/>
      <c r="D59" s="47" t="s">
        <v>41</v>
      </c>
      <c r="E59" s="48"/>
      <c r="F59" s="48"/>
      <c r="G59" s="49" t="s">
        <v>42</v>
      </c>
      <c r="H59" s="50"/>
      <c r="I59" s="28"/>
      <c r="J59" s="47" t="s">
        <v>41</v>
      </c>
      <c r="K59" s="159"/>
      <c r="L59" s="48"/>
      <c r="M59" s="48"/>
      <c r="N59" s="49" t="s">
        <v>42</v>
      </c>
      <c r="O59" s="48"/>
      <c r="P59" s="50"/>
      <c r="Q59" s="28"/>
      <c r="R59" s="29"/>
      <c r="S59" s="28"/>
    </row>
    <row r="60" spans="2:19">
      <c r="B60" s="17"/>
      <c r="C60" s="18"/>
      <c r="D60" s="18"/>
      <c r="E60" s="18"/>
      <c r="F60" s="18"/>
      <c r="G60" s="18"/>
      <c r="H60" s="18"/>
      <c r="I60" s="18"/>
      <c r="J60" s="18"/>
      <c r="K60" s="155"/>
      <c r="L60" s="18"/>
      <c r="M60" s="18"/>
      <c r="N60" s="18"/>
      <c r="O60" s="18"/>
      <c r="P60" s="18"/>
      <c r="Q60" s="18"/>
      <c r="R60" s="19"/>
      <c r="S60" s="18"/>
    </row>
    <row r="61" spans="2:19" s="1" customFormat="1" ht="15">
      <c r="B61" s="27"/>
      <c r="C61" s="28"/>
      <c r="D61" s="42" t="s">
        <v>43</v>
      </c>
      <c r="E61" s="43"/>
      <c r="F61" s="43"/>
      <c r="G61" s="43"/>
      <c r="H61" s="44"/>
      <c r="I61" s="28"/>
      <c r="J61" s="42" t="s">
        <v>44</v>
      </c>
      <c r="K61" s="157"/>
      <c r="L61" s="43"/>
      <c r="M61" s="43"/>
      <c r="N61" s="43"/>
      <c r="O61" s="43"/>
      <c r="P61" s="44"/>
      <c r="Q61" s="28"/>
      <c r="R61" s="29"/>
      <c r="S61" s="28"/>
    </row>
    <row r="62" spans="2:19">
      <c r="B62" s="17"/>
      <c r="C62" s="18"/>
      <c r="D62" s="45"/>
      <c r="E62" s="18"/>
      <c r="F62" s="18"/>
      <c r="G62" s="18"/>
      <c r="H62" s="46"/>
      <c r="I62" s="18"/>
      <c r="J62" s="45"/>
      <c r="K62" s="155"/>
      <c r="L62" s="18"/>
      <c r="M62" s="18"/>
      <c r="N62" s="18"/>
      <c r="O62" s="18"/>
      <c r="P62" s="46"/>
      <c r="Q62" s="18"/>
      <c r="R62" s="19"/>
      <c r="S62" s="18"/>
    </row>
    <row r="63" spans="2:19">
      <c r="B63" s="17"/>
      <c r="C63" s="18"/>
      <c r="D63" s="45"/>
      <c r="E63" s="18"/>
      <c r="F63" s="18"/>
      <c r="G63" s="18"/>
      <c r="H63" s="46"/>
      <c r="I63" s="18"/>
      <c r="J63" s="45"/>
      <c r="K63" s="155"/>
      <c r="L63" s="18"/>
      <c r="M63" s="18"/>
      <c r="N63" s="18"/>
      <c r="O63" s="18"/>
      <c r="P63" s="46"/>
      <c r="Q63" s="18"/>
      <c r="R63" s="19"/>
      <c r="S63" s="18"/>
    </row>
    <row r="64" spans="2:19">
      <c r="B64" s="17"/>
      <c r="C64" s="18"/>
      <c r="D64" s="45"/>
      <c r="E64" s="18"/>
      <c r="F64" s="18"/>
      <c r="G64" s="18"/>
      <c r="H64" s="46"/>
      <c r="I64" s="18"/>
      <c r="J64" s="45"/>
      <c r="K64" s="155"/>
      <c r="L64" s="18"/>
      <c r="M64" s="18"/>
      <c r="N64" s="18"/>
      <c r="O64" s="18"/>
      <c r="P64" s="46"/>
      <c r="Q64" s="18"/>
      <c r="R64" s="19"/>
      <c r="S64" s="18"/>
    </row>
    <row r="65" spans="2:19">
      <c r="B65" s="17"/>
      <c r="C65" s="18"/>
      <c r="D65" s="45"/>
      <c r="E65" s="18"/>
      <c r="F65" s="18"/>
      <c r="G65" s="18"/>
      <c r="H65" s="46"/>
      <c r="I65" s="18"/>
      <c r="J65" s="45"/>
      <c r="K65" s="155"/>
      <c r="L65" s="18"/>
      <c r="M65" s="18"/>
      <c r="N65" s="18"/>
      <c r="O65" s="18"/>
      <c r="P65" s="46"/>
      <c r="Q65" s="18"/>
      <c r="R65" s="19"/>
      <c r="S65" s="18"/>
    </row>
    <row r="66" spans="2:19">
      <c r="B66" s="17"/>
      <c r="C66" s="18"/>
      <c r="D66" s="45"/>
      <c r="E66" s="18"/>
      <c r="F66" s="18"/>
      <c r="G66" s="18"/>
      <c r="H66" s="46"/>
      <c r="I66" s="18"/>
      <c r="J66" s="45"/>
      <c r="K66" s="155"/>
      <c r="L66" s="18"/>
      <c r="M66" s="18"/>
      <c r="N66" s="18"/>
      <c r="O66" s="18"/>
      <c r="P66" s="46"/>
      <c r="Q66" s="18"/>
      <c r="R66" s="19"/>
      <c r="S66" s="18"/>
    </row>
    <row r="67" spans="2:19">
      <c r="B67" s="17"/>
      <c r="C67" s="18"/>
      <c r="D67" s="45"/>
      <c r="E67" s="18"/>
      <c r="F67" s="18"/>
      <c r="G67" s="18"/>
      <c r="H67" s="46"/>
      <c r="I67" s="18"/>
      <c r="J67" s="45"/>
      <c r="K67" s="155"/>
      <c r="L67" s="18"/>
      <c r="M67" s="18"/>
      <c r="N67" s="18"/>
      <c r="O67" s="18"/>
      <c r="P67" s="46"/>
      <c r="Q67" s="18"/>
      <c r="R67" s="19"/>
      <c r="S67" s="18"/>
    </row>
    <row r="68" spans="2:19">
      <c r="B68" s="17"/>
      <c r="C68" s="18"/>
      <c r="D68" s="45"/>
      <c r="E68" s="18"/>
      <c r="F68" s="18"/>
      <c r="G68" s="18"/>
      <c r="H68" s="46"/>
      <c r="I68" s="18"/>
      <c r="J68" s="45"/>
      <c r="K68" s="155"/>
      <c r="L68" s="18"/>
      <c r="M68" s="18"/>
      <c r="N68" s="18"/>
      <c r="O68" s="18"/>
      <c r="P68" s="46"/>
      <c r="Q68" s="18"/>
      <c r="R68" s="19"/>
      <c r="S68" s="18"/>
    </row>
    <row r="69" spans="2:19">
      <c r="B69" s="17"/>
      <c r="C69" s="18"/>
      <c r="D69" s="45"/>
      <c r="E69" s="18"/>
      <c r="F69" s="18"/>
      <c r="G69" s="18"/>
      <c r="H69" s="46"/>
      <c r="I69" s="18"/>
      <c r="J69" s="45"/>
      <c r="K69" s="155"/>
      <c r="L69" s="18"/>
      <c r="M69" s="18"/>
      <c r="N69" s="18"/>
      <c r="O69" s="18"/>
      <c r="P69" s="46"/>
      <c r="Q69" s="18"/>
      <c r="R69" s="19"/>
      <c r="S69" s="18"/>
    </row>
    <row r="70" spans="2:19" s="1" customFormat="1" ht="15">
      <c r="B70" s="27"/>
      <c r="C70" s="28"/>
      <c r="D70" s="47" t="s">
        <v>41</v>
      </c>
      <c r="E70" s="48"/>
      <c r="F70" s="48"/>
      <c r="G70" s="49" t="s">
        <v>42</v>
      </c>
      <c r="H70" s="50"/>
      <c r="I70" s="28"/>
      <c r="J70" s="47" t="s">
        <v>41</v>
      </c>
      <c r="K70" s="159"/>
      <c r="L70" s="48"/>
      <c r="M70" s="48"/>
      <c r="N70" s="49" t="s">
        <v>42</v>
      </c>
      <c r="O70" s="48"/>
      <c r="P70" s="50"/>
      <c r="Q70" s="28"/>
      <c r="R70" s="29"/>
      <c r="S70" s="28"/>
    </row>
    <row r="71" spans="2:19" s="1" customFormat="1" ht="14.45" customHeight="1">
      <c r="B71" s="51"/>
      <c r="C71" s="52"/>
      <c r="D71" s="52"/>
      <c r="E71" s="52"/>
      <c r="F71" s="52"/>
      <c r="G71" s="52"/>
      <c r="H71" s="52"/>
      <c r="I71" s="52"/>
      <c r="J71" s="52"/>
      <c r="K71" s="160"/>
      <c r="L71" s="52"/>
      <c r="M71" s="52"/>
      <c r="N71" s="52"/>
      <c r="O71" s="52"/>
      <c r="P71" s="52"/>
      <c r="Q71" s="52"/>
      <c r="R71" s="53"/>
      <c r="S71" s="28"/>
    </row>
    <row r="75" spans="2:19" s="1" customFormat="1" ht="6.95" customHeight="1">
      <c r="B75" s="54"/>
      <c r="C75" s="55"/>
      <c r="D75" s="55"/>
      <c r="E75" s="55"/>
      <c r="F75" s="55"/>
      <c r="G75" s="55"/>
      <c r="H75" s="55"/>
      <c r="I75" s="55"/>
      <c r="J75" s="55"/>
      <c r="K75" s="161"/>
      <c r="L75" s="55"/>
      <c r="M75" s="55"/>
      <c r="N75" s="55"/>
      <c r="O75" s="55"/>
      <c r="P75" s="55"/>
      <c r="Q75" s="55"/>
      <c r="R75" s="56"/>
      <c r="S75" s="28"/>
    </row>
    <row r="76" spans="2:19" s="1" customFormat="1" ht="36.950000000000003" customHeight="1">
      <c r="B76" s="27"/>
      <c r="C76" s="217" t="s">
        <v>84</v>
      </c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9"/>
      <c r="S76" s="28"/>
    </row>
    <row r="77" spans="2:19" s="1" customFormat="1" ht="6.95" customHeight="1">
      <c r="B77" s="27"/>
      <c r="C77" s="28"/>
      <c r="D77" s="28"/>
      <c r="E77" s="28"/>
      <c r="F77" s="28"/>
      <c r="G77" s="28"/>
      <c r="H77" s="28"/>
      <c r="I77" s="28"/>
      <c r="J77" s="28"/>
      <c r="K77" s="156"/>
      <c r="L77" s="28"/>
      <c r="M77" s="28"/>
      <c r="N77" s="28"/>
      <c r="O77" s="28"/>
      <c r="P77" s="28"/>
      <c r="Q77" s="28"/>
      <c r="R77" s="29"/>
      <c r="S77" s="28"/>
    </row>
    <row r="78" spans="2:19" s="1" customFormat="1" ht="30" customHeight="1">
      <c r="B78" s="27"/>
      <c r="C78" s="24" t="s">
        <v>12</v>
      </c>
      <c r="D78" s="28"/>
      <c r="E78" s="28"/>
      <c r="F78" s="236" t="str">
        <f>F6</f>
        <v xml:space="preserve"> Stavebné úpravy - IKT učebňa ZŠ Jeséniova</v>
      </c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8"/>
      <c r="R78" s="29"/>
      <c r="S78" s="28"/>
    </row>
    <row r="79" spans="2:19" s="1" customFormat="1" ht="36.950000000000003" customHeight="1">
      <c r="B79" s="27"/>
      <c r="C79" s="61" t="s">
        <v>80</v>
      </c>
      <c r="D79" s="28"/>
      <c r="E79" s="28"/>
      <c r="F79" s="218" t="str">
        <f>F7</f>
        <v>SO - Elektroinštalácie</v>
      </c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8"/>
      <c r="R79" s="29"/>
      <c r="S79" s="28"/>
    </row>
    <row r="80" spans="2:19" s="1" customFormat="1" ht="6.95" customHeight="1">
      <c r="B80" s="27"/>
      <c r="C80" s="28"/>
      <c r="D80" s="28"/>
      <c r="E80" s="28"/>
      <c r="F80" s="28"/>
      <c r="G80" s="28"/>
      <c r="H80" s="28"/>
      <c r="I80" s="28"/>
      <c r="J80" s="28"/>
      <c r="K80" s="156"/>
      <c r="L80" s="28"/>
      <c r="M80" s="28"/>
      <c r="N80" s="28"/>
      <c r="O80" s="28"/>
      <c r="P80" s="28"/>
      <c r="Q80" s="28"/>
      <c r="R80" s="29"/>
      <c r="S80" s="28"/>
    </row>
    <row r="81" spans="2:47" s="1" customFormat="1" ht="18" customHeight="1">
      <c r="B81" s="27"/>
      <c r="C81" s="24" t="s">
        <v>15</v>
      </c>
      <c r="D81" s="28"/>
      <c r="E81" s="28"/>
      <c r="F81" s="22"/>
      <c r="G81" s="28"/>
      <c r="H81" s="28"/>
      <c r="I81" s="28"/>
      <c r="J81" s="28"/>
      <c r="K81" s="162" t="s">
        <v>16</v>
      </c>
      <c r="L81" s="28"/>
      <c r="M81" s="237">
        <f>IF(O9="","",O9)</f>
        <v>0</v>
      </c>
      <c r="N81" s="216"/>
      <c r="O81" s="216"/>
      <c r="P81" s="216"/>
      <c r="Q81" s="28"/>
      <c r="R81" s="29"/>
      <c r="S81" s="28"/>
    </row>
    <row r="82" spans="2:47" s="1" customFormat="1" ht="6.95" customHeight="1">
      <c r="B82" s="27"/>
      <c r="C82" s="28"/>
      <c r="D82" s="28"/>
      <c r="E82" s="28"/>
      <c r="F82" s="28"/>
      <c r="G82" s="28"/>
      <c r="H82" s="28"/>
      <c r="I82" s="28"/>
      <c r="J82" s="28"/>
      <c r="K82" s="156"/>
      <c r="L82" s="28"/>
      <c r="M82" s="28"/>
      <c r="N82" s="28"/>
      <c r="O82" s="28"/>
      <c r="P82" s="28"/>
      <c r="Q82" s="28"/>
      <c r="R82" s="29"/>
      <c r="S82" s="28"/>
    </row>
    <row r="83" spans="2:47" s="1" customFormat="1" ht="15">
      <c r="B83" s="27"/>
      <c r="C83" s="24" t="s">
        <v>17</v>
      </c>
      <c r="D83" s="28"/>
      <c r="E83" s="28"/>
      <c r="F83" s="22" t="str">
        <f>E12</f>
        <v xml:space="preserve"> </v>
      </c>
      <c r="G83" s="28"/>
      <c r="H83" s="28"/>
      <c r="I83" s="28"/>
      <c r="J83" s="28"/>
      <c r="K83" s="162" t="s">
        <v>22</v>
      </c>
      <c r="L83" s="28"/>
      <c r="M83" s="228" t="str">
        <f>E18</f>
        <v xml:space="preserve"> </v>
      </c>
      <c r="N83" s="216"/>
      <c r="O83" s="216"/>
      <c r="P83" s="216"/>
      <c r="Q83" s="216"/>
      <c r="R83" s="29"/>
      <c r="S83" s="28"/>
    </row>
    <row r="84" spans="2:47" s="1" customFormat="1" ht="14.45" customHeight="1">
      <c r="B84" s="27"/>
      <c r="C84" s="24" t="s">
        <v>21</v>
      </c>
      <c r="D84" s="28"/>
      <c r="E84" s="28"/>
      <c r="F84" s="22" t="str">
        <f>IF(E15="","",E15)</f>
        <v xml:space="preserve"> </v>
      </c>
      <c r="G84" s="28"/>
      <c r="H84" s="28"/>
      <c r="I84" s="28"/>
      <c r="J84" s="28"/>
      <c r="K84" s="162" t="s">
        <v>24</v>
      </c>
      <c r="L84" s="28"/>
      <c r="M84" s="228" t="str">
        <f>E21</f>
        <v>Holod</v>
      </c>
      <c r="N84" s="216"/>
      <c r="O84" s="216"/>
      <c r="P84" s="216"/>
      <c r="Q84" s="216"/>
      <c r="R84" s="29"/>
      <c r="S84" s="28"/>
    </row>
    <row r="85" spans="2:47" s="1" customFormat="1" ht="10.35" customHeight="1">
      <c r="B85" s="27"/>
      <c r="C85" s="28"/>
      <c r="D85" s="28"/>
      <c r="E85" s="28"/>
      <c r="F85" s="28"/>
      <c r="G85" s="28"/>
      <c r="H85" s="28"/>
      <c r="I85" s="28"/>
      <c r="J85" s="28"/>
      <c r="K85" s="156"/>
      <c r="L85" s="28"/>
      <c r="M85" s="28"/>
      <c r="N85" s="28"/>
      <c r="O85" s="28"/>
      <c r="P85" s="28"/>
      <c r="Q85" s="28"/>
      <c r="R85" s="29"/>
      <c r="S85" s="28"/>
    </row>
    <row r="86" spans="2:47" s="1" customFormat="1" ht="29.25" customHeight="1">
      <c r="B86" s="27"/>
      <c r="C86" s="241" t="s">
        <v>85</v>
      </c>
      <c r="D86" s="245"/>
      <c r="E86" s="245"/>
      <c r="F86" s="245"/>
      <c r="G86" s="245"/>
      <c r="H86" s="38"/>
      <c r="I86" s="38"/>
      <c r="J86" s="38"/>
      <c r="K86" s="163"/>
      <c r="L86" s="38"/>
      <c r="M86" s="38"/>
      <c r="N86" s="241" t="s">
        <v>86</v>
      </c>
      <c r="O86" s="216"/>
      <c r="P86" s="216"/>
      <c r="Q86" s="216"/>
      <c r="R86" s="29"/>
      <c r="S86" s="28"/>
    </row>
    <row r="87" spans="2:47" s="1" customFormat="1" ht="10.35" customHeight="1">
      <c r="B87" s="27"/>
      <c r="C87" s="28"/>
      <c r="D87" s="28"/>
      <c r="E87" s="28"/>
      <c r="F87" s="28"/>
      <c r="G87" s="28"/>
      <c r="H87" s="28"/>
      <c r="I87" s="28"/>
      <c r="J87" s="28"/>
      <c r="K87" s="156"/>
      <c r="L87" s="28"/>
      <c r="M87" s="28"/>
      <c r="N87" s="28"/>
      <c r="O87" s="28"/>
      <c r="P87" s="28"/>
      <c r="Q87" s="28"/>
      <c r="R87" s="29"/>
      <c r="S87" s="28"/>
    </row>
    <row r="88" spans="2:47" s="1" customFormat="1" ht="29.25" customHeight="1">
      <c r="B88" s="27"/>
      <c r="C88" s="94" t="s">
        <v>87</v>
      </c>
      <c r="D88" s="28"/>
      <c r="E88" s="28"/>
      <c r="F88" s="28"/>
      <c r="G88" s="28"/>
      <c r="H88" s="28"/>
      <c r="I88" s="28"/>
      <c r="J88" s="28"/>
      <c r="K88" s="156"/>
      <c r="L88" s="28"/>
      <c r="M88" s="28"/>
      <c r="N88" s="214"/>
      <c r="O88" s="216"/>
      <c r="P88" s="216"/>
      <c r="Q88" s="216"/>
      <c r="R88" s="29"/>
      <c r="S88" s="28"/>
      <c r="AU88" s="13"/>
    </row>
    <row r="89" spans="2:47" s="6" customFormat="1" ht="24.95" customHeight="1">
      <c r="B89" s="95"/>
      <c r="C89" s="96"/>
      <c r="D89" s="97" t="s">
        <v>88</v>
      </c>
      <c r="E89" s="96"/>
      <c r="F89" s="96"/>
      <c r="G89" s="96"/>
      <c r="H89" s="96"/>
      <c r="I89" s="96"/>
      <c r="J89" s="96"/>
      <c r="K89" s="164"/>
      <c r="L89" s="96"/>
      <c r="M89" s="96"/>
      <c r="N89" s="239"/>
      <c r="O89" s="240"/>
      <c r="P89" s="240"/>
      <c r="Q89" s="240"/>
      <c r="R89" s="98"/>
      <c r="S89" s="96"/>
    </row>
    <row r="90" spans="2:47" s="7" customFormat="1" ht="19.899999999999999" customHeight="1">
      <c r="B90" s="99"/>
      <c r="C90" s="100"/>
      <c r="D90" s="101" t="s">
        <v>89</v>
      </c>
      <c r="E90" s="100"/>
      <c r="F90" s="100"/>
      <c r="G90" s="100"/>
      <c r="H90" s="100"/>
      <c r="I90" s="100"/>
      <c r="J90" s="100"/>
      <c r="K90" s="165"/>
      <c r="L90" s="100"/>
      <c r="M90" s="100"/>
      <c r="N90" s="234"/>
      <c r="O90" s="235"/>
      <c r="P90" s="235"/>
      <c r="Q90" s="235"/>
      <c r="R90" s="102"/>
      <c r="S90" s="100"/>
    </row>
    <row r="91" spans="2:47" s="7" customFormat="1" ht="14.85" customHeight="1">
      <c r="B91" s="99"/>
      <c r="C91" s="100"/>
      <c r="D91" s="101" t="s">
        <v>180</v>
      </c>
      <c r="E91" s="100"/>
      <c r="F91" s="100"/>
      <c r="G91" s="100"/>
      <c r="H91" s="100"/>
      <c r="I91" s="100"/>
      <c r="J91" s="100"/>
      <c r="K91" s="165"/>
      <c r="L91" s="100"/>
      <c r="M91" s="100"/>
      <c r="N91" s="234"/>
      <c r="O91" s="235"/>
      <c r="P91" s="235"/>
      <c r="Q91" s="235"/>
      <c r="R91" s="102"/>
      <c r="S91" s="100"/>
    </row>
    <row r="92" spans="2:47" s="7" customFormat="1" ht="14.85" customHeight="1">
      <c r="B92" s="99"/>
      <c r="C92" s="100"/>
      <c r="D92" s="101" t="s">
        <v>90</v>
      </c>
      <c r="E92" s="100"/>
      <c r="F92" s="100"/>
      <c r="G92" s="100"/>
      <c r="H92" s="100"/>
      <c r="I92" s="100"/>
      <c r="J92" s="100"/>
      <c r="K92" s="165"/>
      <c r="L92" s="100"/>
      <c r="M92" s="100"/>
      <c r="N92" s="234"/>
      <c r="O92" s="235"/>
      <c r="P92" s="235"/>
      <c r="Q92" s="235"/>
      <c r="R92" s="102"/>
      <c r="S92" s="100"/>
    </row>
    <row r="93" spans="2:47" s="7" customFormat="1" ht="14.85" customHeight="1">
      <c r="B93" s="99"/>
      <c r="C93" s="100"/>
      <c r="D93" s="101" t="s">
        <v>91</v>
      </c>
      <c r="E93" s="100"/>
      <c r="F93" s="100"/>
      <c r="G93" s="100"/>
      <c r="H93" s="100"/>
      <c r="I93" s="100"/>
      <c r="J93" s="100"/>
      <c r="K93" s="165"/>
      <c r="L93" s="100"/>
      <c r="M93" s="100"/>
      <c r="N93" s="234"/>
      <c r="O93" s="235"/>
      <c r="P93" s="235"/>
      <c r="Q93" s="235"/>
      <c r="R93" s="102"/>
      <c r="S93" s="100"/>
    </row>
    <row r="94" spans="2:47" s="7" customFormat="1" ht="14.85" customHeight="1">
      <c r="B94" s="99"/>
      <c r="C94" s="100"/>
      <c r="D94" s="101" t="s">
        <v>92</v>
      </c>
      <c r="E94" s="100"/>
      <c r="F94" s="100"/>
      <c r="G94" s="100"/>
      <c r="H94" s="100"/>
      <c r="I94" s="100"/>
      <c r="J94" s="100"/>
      <c r="K94" s="165"/>
      <c r="L94" s="100"/>
      <c r="M94" s="100"/>
      <c r="N94" s="234"/>
      <c r="O94" s="235"/>
      <c r="P94" s="235"/>
      <c r="Q94" s="235"/>
      <c r="R94" s="102"/>
      <c r="S94" s="100"/>
    </row>
    <row r="95" spans="2:47" s="7" customFormat="1" ht="14.85" customHeight="1">
      <c r="B95" s="99"/>
      <c r="C95" s="100"/>
      <c r="D95" s="101" t="s">
        <v>93</v>
      </c>
      <c r="E95" s="100"/>
      <c r="F95" s="100"/>
      <c r="G95" s="100"/>
      <c r="H95" s="100"/>
      <c r="I95" s="100"/>
      <c r="J95" s="100"/>
      <c r="K95" s="165"/>
      <c r="L95" s="100"/>
      <c r="M95" s="100"/>
      <c r="N95" s="234"/>
      <c r="O95" s="235"/>
      <c r="P95" s="235"/>
      <c r="Q95" s="235"/>
      <c r="R95" s="102"/>
      <c r="S95" s="100"/>
    </row>
    <row r="96" spans="2:47" s="7" customFormat="1" ht="19.899999999999999" customHeight="1">
      <c r="B96" s="99"/>
      <c r="C96" s="100"/>
      <c r="D96" s="101" t="s">
        <v>94</v>
      </c>
      <c r="E96" s="100"/>
      <c r="F96" s="100"/>
      <c r="G96" s="100"/>
      <c r="H96" s="100"/>
      <c r="I96" s="100"/>
      <c r="J96" s="100"/>
      <c r="K96" s="165"/>
      <c r="L96" s="100"/>
      <c r="M96" s="100"/>
      <c r="N96" s="234"/>
      <c r="O96" s="235"/>
      <c r="P96" s="235"/>
      <c r="Q96" s="235"/>
      <c r="R96" s="102"/>
      <c r="S96" s="100"/>
    </row>
    <row r="97" spans="2:65" s="7" customFormat="1" ht="19.899999999999999" customHeight="1">
      <c r="B97" s="99"/>
      <c r="C97" s="100"/>
      <c r="D97" s="101" t="s">
        <v>95</v>
      </c>
      <c r="E97" s="100"/>
      <c r="F97" s="100"/>
      <c r="G97" s="100"/>
      <c r="H97" s="100"/>
      <c r="I97" s="100"/>
      <c r="J97" s="100"/>
      <c r="K97" s="165"/>
      <c r="L97" s="100"/>
      <c r="M97" s="100"/>
      <c r="N97" s="234"/>
      <c r="O97" s="235"/>
      <c r="P97" s="235"/>
      <c r="Q97" s="235"/>
      <c r="R97" s="102"/>
      <c r="S97" s="100"/>
    </row>
    <row r="98" spans="2:65" s="7" customFormat="1" ht="14.85" customHeight="1">
      <c r="B98" s="99"/>
      <c r="C98" s="100"/>
      <c r="D98" s="101" t="s">
        <v>181</v>
      </c>
      <c r="E98" s="100"/>
      <c r="F98" s="100"/>
      <c r="G98" s="100"/>
      <c r="H98" s="100"/>
      <c r="I98" s="100"/>
      <c r="J98" s="100"/>
      <c r="K98" s="165"/>
      <c r="L98" s="100"/>
      <c r="M98" s="100"/>
      <c r="N98" s="234"/>
      <c r="O98" s="235"/>
      <c r="P98" s="235"/>
      <c r="Q98" s="235"/>
      <c r="R98" s="102"/>
      <c r="S98" s="100"/>
    </row>
    <row r="99" spans="2:65" s="7" customFormat="1" ht="14.85" customHeight="1">
      <c r="B99" s="99"/>
      <c r="C99" s="100"/>
      <c r="D99" s="101" t="s">
        <v>96</v>
      </c>
      <c r="E99" s="100"/>
      <c r="F99" s="100"/>
      <c r="G99" s="100"/>
      <c r="H99" s="100"/>
      <c r="I99" s="100"/>
      <c r="J99" s="100"/>
      <c r="K99" s="165"/>
      <c r="L99" s="100"/>
      <c r="M99" s="100"/>
      <c r="N99" s="234"/>
      <c r="O99" s="235"/>
      <c r="P99" s="235"/>
      <c r="Q99" s="235"/>
      <c r="R99" s="102"/>
      <c r="S99" s="100"/>
    </row>
    <row r="100" spans="2:65" s="7" customFormat="1" ht="14.85" customHeight="1">
      <c r="B100" s="99"/>
      <c r="C100" s="100"/>
      <c r="D100" s="101" t="s">
        <v>97</v>
      </c>
      <c r="E100" s="100"/>
      <c r="F100" s="100"/>
      <c r="G100" s="100"/>
      <c r="H100" s="100"/>
      <c r="I100" s="100"/>
      <c r="J100" s="100"/>
      <c r="K100" s="165"/>
      <c r="L100" s="100"/>
      <c r="M100" s="100"/>
      <c r="N100" s="234"/>
      <c r="O100" s="235"/>
      <c r="P100" s="235"/>
      <c r="Q100" s="235"/>
      <c r="R100" s="102"/>
      <c r="S100" s="100"/>
    </row>
    <row r="101" spans="2:65" s="7" customFormat="1" ht="14.85" customHeight="1">
      <c r="B101" s="99"/>
      <c r="C101" s="100"/>
      <c r="D101" s="101" t="s">
        <v>98</v>
      </c>
      <c r="E101" s="100"/>
      <c r="F101" s="100"/>
      <c r="G101" s="100"/>
      <c r="H101" s="100"/>
      <c r="I101" s="100"/>
      <c r="J101" s="100"/>
      <c r="K101" s="165"/>
      <c r="L101" s="100"/>
      <c r="M101" s="100"/>
      <c r="N101" s="234"/>
      <c r="O101" s="235"/>
      <c r="P101" s="235"/>
      <c r="Q101" s="235"/>
      <c r="R101" s="102"/>
      <c r="S101" s="100"/>
    </row>
    <row r="102" spans="2:65" s="7" customFormat="1" ht="14.85" customHeight="1">
      <c r="B102" s="99"/>
      <c r="C102" s="100"/>
      <c r="D102" s="101" t="s">
        <v>99</v>
      </c>
      <c r="E102" s="100"/>
      <c r="F102" s="100"/>
      <c r="G102" s="100"/>
      <c r="H102" s="100"/>
      <c r="I102" s="100"/>
      <c r="J102" s="100"/>
      <c r="K102" s="165"/>
      <c r="L102" s="100"/>
      <c r="M102" s="100"/>
      <c r="N102" s="234"/>
      <c r="O102" s="235"/>
      <c r="P102" s="235"/>
      <c r="Q102" s="235"/>
      <c r="R102" s="102"/>
      <c r="S102" s="100"/>
    </row>
    <row r="103" spans="2:65" s="7" customFormat="1" ht="19.899999999999999" customHeight="1">
      <c r="B103" s="99"/>
      <c r="C103" s="100"/>
      <c r="D103" s="101" t="s">
        <v>100</v>
      </c>
      <c r="E103" s="100"/>
      <c r="F103" s="100"/>
      <c r="G103" s="100"/>
      <c r="H103" s="100"/>
      <c r="I103" s="100"/>
      <c r="J103" s="100"/>
      <c r="K103" s="165"/>
      <c r="L103" s="100"/>
      <c r="M103" s="100"/>
      <c r="N103" s="234"/>
      <c r="O103" s="235"/>
      <c r="P103" s="235"/>
      <c r="Q103" s="235"/>
      <c r="R103" s="102"/>
      <c r="S103" s="100"/>
    </row>
    <row r="104" spans="2:65" s="7" customFormat="1" ht="19.899999999999999" customHeight="1">
      <c r="B104" s="99"/>
      <c r="C104" s="100"/>
      <c r="D104" s="101"/>
      <c r="E104" s="100"/>
      <c r="F104" s="100"/>
      <c r="G104" s="100"/>
      <c r="H104" s="100"/>
      <c r="I104" s="100"/>
      <c r="J104" s="100"/>
      <c r="K104" s="165"/>
      <c r="L104" s="100"/>
      <c r="M104" s="100"/>
      <c r="N104" s="269"/>
      <c r="O104" s="270"/>
      <c r="P104" s="270"/>
      <c r="Q104" s="270"/>
      <c r="R104" s="102"/>
      <c r="S104" s="100"/>
    </row>
    <row r="105" spans="2:65" s="1" customFormat="1" ht="21.75" customHeight="1">
      <c r="B105" s="27"/>
      <c r="C105" s="28"/>
      <c r="D105" s="28"/>
      <c r="E105" s="28"/>
      <c r="F105" s="28"/>
      <c r="G105" s="28"/>
      <c r="H105" s="28"/>
      <c r="I105" s="28"/>
      <c r="J105" s="28"/>
      <c r="K105" s="156"/>
      <c r="L105" s="28"/>
      <c r="M105" s="28"/>
      <c r="N105" s="28"/>
      <c r="O105" s="28"/>
      <c r="P105" s="28"/>
      <c r="Q105" s="28"/>
      <c r="R105" s="29"/>
      <c r="S105" s="28"/>
    </row>
    <row r="106" spans="2:65" s="1" customFormat="1" ht="29.25" customHeight="1">
      <c r="B106" s="27"/>
      <c r="C106" s="94" t="s">
        <v>101</v>
      </c>
      <c r="D106" s="28"/>
      <c r="E106" s="28"/>
      <c r="F106" s="28"/>
      <c r="G106" s="28"/>
      <c r="H106" s="28"/>
      <c r="I106" s="28"/>
      <c r="J106" s="28"/>
      <c r="K106" s="156"/>
      <c r="L106" s="28"/>
      <c r="M106" s="28"/>
      <c r="N106" s="246"/>
      <c r="O106" s="216"/>
      <c r="P106" s="216"/>
      <c r="Q106" s="216"/>
      <c r="R106" s="29"/>
      <c r="S106" s="28"/>
      <c r="T106" s="103"/>
      <c r="U106" s="104"/>
    </row>
    <row r="107" spans="2:65" s="1" customFormat="1" ht="18" customHeight="1">
      <c r="B107" s="105"/>
      <c r="C107" s="106"/>
      <c r="D107" s="243"/>
      <c r="E107" s="244"/>
      <c r="F107" s="244"/>
      <c r="G107" s="244"/>
      <c r="H107" s="244"/>
      <c r="I107" s="106"/>
      <c r="J107" s="106"/>
      <c r="K107" s="166"/>
      <c r="L107" s="106"/>
      <c r="M107" s="106"/>
      <c r="N107" s="247"/>
      <c r="O107" s="244"/>
      <c r="P107" s="244"/>
      <c r="Q107" s="244"/>
      <c r="R107" s="107"/>
      <c r="S107" s="106"/>
      <c r="T107" s="108"/>
      <c r="U107" s="109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0"/>
      <c r="AN107" s="110"/>
      <c r="AO107" s="110"/>
      <c r="AP107" s="110"/>
      <c r="AQ107" s="110"/>
      <c r="AR107" s="110"/>
      <c r="AS107" s="110"/>
      <c r="AT107" s="110"/>
      <c r="AU107" s="110"/>
      <c r="AV107" s="110"/>
      <c r="AW107" s="110"/>
      <c r="AX107" s="110"/>
      <c r="AY107" s="111"/>
      <c r="AZ107" s="110"/>
      <c r="BA107" s="110"/>
      <c r="BB107" s="110"/>
      <c r="BC107" s="110"/>
      <c r="BD107" s="110"/>
      <c r="BE107" s="112"/>
      <c r="BF107" s="112"/>
      <c r="BG107" s="112"/>
      <c r="BH107" s="112"/>
      <c r="BI107" s="112"/>
      <c r="BJ107" s="111"/>
      <c r="BK107" s="110"/>
      <c r="BL107" s="110"/>
      <c r="BM107" s="110"/>
    </row>
    <row r="108" spans="2:65" s="1" customFormat="1" ht="18" customHeight="1">
      <c r="B108" s="105"/>
      <c r="C108" s="106"/>
      <c r="D108" s="243"/>
      <c r="E108" s="244"/>
      <c r="F108" s="244"/>
      <c r="G108" s="244"/>
      <c r="H108" s="244"/>
      <c r="I108" s="106"/>
      <c r="J108" s="106"/>
      <c r="K108" s="166"/>
      <c r="L108" s="106"/>
      <c r="M108" s="106"/>
      <c r="N108" s="247"/>
      <c r="O108" s="244"/>
      <c r="P108" s="244"/>
      <c r="Q108" s="244"/>
      <c r="R108" s="107"/>
      <c r="S108" s="106"/>
      <c r="T108" s="113"/>
      <c r="U108" s="114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0"/>
      <c r="AG108" s="110"/>
      <c r="AH108" s="110"/>
      <c r="AI108" s="110"/>
      <c r="AJ108" s="110"/>
      <c r="AK108" s="110"/>
      <c r="AL108" s="110"/>
      <c r="AM108" s="110"/>
      <c r="AN108" s="110"/>
      <c r="AO108" s="110"/>
      <c r="AP108" s="110"/>
      <c r="AQ108" s="110"/>
      <c r="AR108" s="110"/>
      <c r="AS108" s="110"/>
      <c r="AT108" s="110"/>
      <c r="AU108" s="110"/>
      <c r="AV108" s="110"/>
      <c r="AW108" s="110"/>
      <c r="AX108" s="110"/>
      <c r="AY108" s="111"/>
      <c r="AZ108" s="110"/>
      <c r="BA108" s="110"/>
      <c r="BB108" s="110"/>
      <c r="BC108" s="110"/>
      <c r="BD108" s="110"/>
      <c r="BE108" s="112"/>
      <c r="BF108" s="112"/>
      <c r="BG108" s="112"/>
      <c r="BH108" s="112"/>
      <c r="BI108" s="112"/>
      <c r="BJ108" s="111"/>
      <c r="BK108" s="110"/>
      <c r="BL108" s="110"/>
      <c r="BM108" s="110"/>
    </row>
    <row r="109" spans="2:65" s="1" customFormat="1" ht="18" customHeight="1">
      <c r="B109" s="27"/>
      <c r="C109" s="28"/>
      <c r="D109" s="28"/>
      <c r="E109" s="28"/>
      <c r="F109" s="28"/>
      <c r="G109" s="28"/>
      <c r="H109" s="28"/>
      <c r="I109" s="28"/>
      <c r="J109" s="28"/>
      <c r="K109" s="156"/>
      <c r="L109" s="28"/>
      <c r="M109" s="28"/>
      <c r="N109" s="28"/>
      <c r="O109" s="28"/>
      <c r="P109" s="28"/>
      <c r="Q109" s="28"/>
      <c r="R109" s="29"/>
      <c r="S109" s="28"/>
    </row>
    <row r="110" spans="2:65" s="1" customFormat="1" ht="29.25" customHeight="1">
      <c r="B110" s="27"/>
      <c r="C110" s="89" t="s">
        <v>77</v>
      </c>
      <c r="D110" s="38"/>
      <c r="E110" s="38"/>
      <c r="F110" s="38"/>
      <c r="G110" s="38"/>
      <c r="H110" s="38"/>
      <c r="I110" s="38"/>
      <c r="J110" s="38"/>
      <c r="K110" s="163"/>
      <c r="L110" s="215">
        <f>ROUND(SUM(N88+N106),2)</f>
        <v>0</v>
      </c>
      <c r="M110" s="245"/>
      <c r="N110" s="245"/>
      <c r="O110" s="245"/>
      <c r="P110" s="245"/>
      <c r="Q110" s="245"/>
      <c r="R110" s="29"/>
      <c r="S110" s="28"/>
    </row>
    <row r="111" spans="2:65" s="1" customFormat="1" ht="6.95" customHeight="1">
      <c r="B111" s="51"/>
      <c r="C111" s="52"/>
      <c r="D111" s="52"/>
      <c r="E111" s="52"/>
      <c r="F111" s="52"/>
      <c r="G111" s="52"/>
      <c r="H111" s="52"/>
      <c r="I111" s="52"/>
      <c r="J111" s="52"/>
      <c r="K111" s="160"/>
      <c r="L111" s="52"/>
      <c r="M111" s="52"/>
      <c r="N111" s="52"/>
      <c r="O111" s="52"/>
      <c r="P111" s="52"/>
      <c r="Q111" s="52"/>
      <c r="R111" s="53"/>
      <c r="S111" s="28"/>
    </row>
    <row r="115" spans="2:63" s="1" customFormat="1" ht="6.95" customHeight="1">
      <c r="B115" s="54"/>
      <c r="C115" s="55"/>
      <c r="D115" s="55"/>
      <c r="E115" s="55"/>
      <c r="F115" s="55"/>
      <c r="G115" s="55"/>
      <c r="H115" s="55"/>
      <c r="I115" s="55"/>
      <c r="J115" s="55"/>
      <c r="K115" s="161"/>
      <c r="L115" s="55"/>
      <c r="M115" s="55"/>
      <c r="N115" s="55"/>
      <c r="O115" s="55"/>
      <c r="P115" s="55"/>
      <c r="Q115" s="55"/>
      <c r="R115" s="56"/>
      <c r="S115" s="28"/>
    </row>
    <row r="116" spans="2:63" s="1" customFormat="1" ht="36.950000000000003" customHeight="1">
      <c r="B116" s="27"/>
      <c r="C116" s="217" t="s">
        <v>102</v>
      </c>
      <c r="D116" s="216"/>
      <c r="E116" s="216"/>
      <c r="F116" s="216"/>
      <c r="G116" s="216"/>
      <c r="H116" s="216"/>
      <c r="I116" s="216"/>
      <c r="J116" s="216"/>
      <c r="K116" s="216"/>
      <c r="L116" s="216"/>
      <c r="M116" s="216"/>
      <c r="N116" s="216"/>
      <c r="O116" s="216"/>
      <c r="P116" s="216"/>
      <c r="Q116" s="216"/>
      <c r="R116" s="29"/>
      <c r="S116" s="28"/>
    </row>
    <row r="117" spans="2:63" s="1" customFormat="1" ht="6.95" customHeight="1">
      <c r="B117" s="27"/>
      <c r="C117" s="28"/>
      <c r="D117" s="28"/>
      <c r="E117" s="28"/>
      <c r="F117" s="28"/>
      <c r="G117" s="28"/>
      <c r="H117" s="28"/>
      <c r="I117" s="28"/>
      <c r="J117" s="28"/>
      <c r="K117" s="156"/>
      <c r="L117" s="28"/>
      <c r="M117" s="28"/>
      <c r="N117" s="28"/>
      <c r="O117" s="28"/>
      <c r="P117" s="28"/>
      <c r="Q117" s="28"/>
      <c r="R117" s="29"/>
      <c r="S117" s="28"/>
    </row>
    <row r="118" spans="2:63" s="1" customFormat="1" ht="30" customHeight="1">
      <c r="B118" s="27"/>
      <c r="C118" s="24" t="s">
        <v>12</v>
      </c>
      <c r="D118" s="28"/>
      <c r="E118" s="28"/>
      <c r="F118" s="236" t="str">
        <f>F6</f>
        <v xml:space="preserve"> Stavebné úpravy - IKT učebňa ZŠ Jeséniova</v>
      </c>
      <c r="G118" s="216"/>
      <c r="H118" s="216"/>
      <c r="I118" s="216"/>
      <c r="J118" s="216"/>
      <c r="K118" s="216"/>
      <c r="L118" s="216"/>
      <c r="M118" s="216"/>
      <c r="N118" s="216"/>
      <c r="O118" s="216"/>
      <c r="P118" s="216"/>
      <c r="Q118" s="28"/>
      <c r="R118" s="29"/>
      <c r="S118" s="28"/>
    </row>
    <row r="119" spans="2:63" s="1" customFormat="1" ht="36.950000000000003" customHeight="1">
      <c r="B119" s="27"/>
      <c r="C119" s="61" t="s">
        <v>80</v>
      </c>
      <c r="D119" s="28"/>
      <c r="E119" s="28"/>
      <c r="F119" s="218" t="str">
        <f>F7</f>
        <v>SO - Elektroinštalácie</v>
      </c>
      <c r="G119" s="216"/>
      <c r="H119" s="216"/>
      <c r="I119" s="216"/>
      <c r="J119" s="216"/>
      <c r="K119" s="216"/>
      <c r="L119" s="216"/>
      <c r="M119" s="216"/>
      <c r="N119" s="216"/>
      <c r="O119" s="216"/>
      <c r="P119" s="216"/>
      <c r="Q119" s="28"/>
      <c r="R119" s="29"/>
      <c r="S119" s="28"/>
    </row>
    <row r="120" spans="2:63" s="1" customFormat="1" ht="6.95" customHeight="1">
      <c r="B120" s="27"/>
      <c r="C120" s="28"/>
      <c r="D120" s="28"/>
      <c r="E120" s="28"/>
      <c r="F120" s="28"/>
      <c r="G120" s="28"/>
      <c r="H120" s="28"/>
      <c r="I120" s="28"/>
      <c r="J120" s="28"/>
      <c r="K120" s="156"/>
      <c r="L120" s="28"/>
      <c r="M120" s="28"/>
      <c r="N120" s="28"/>
      <c r="O120" s="28"/>
      <c r="P120" s="28"/>
      <c r="Q120" s="28"/>
      <c r="R120" s="29"/>
      <c r="S120" s="28"/>
    </row>
    <row r="121" spans="2:63" s="1" customFormat="1" ht="18" customHeight="1">
      <c r="B121" s="27"/>
      <c r="C121" s="24" t="s">
        <v>15</v>
      </c>
      <c r="D121" s="28"/>
      <c r="E121" s="28"/>
      <c r="F121" s="22"/>
      <c r="G121" s="28"/>
      <c r="H121" s="28"/>
      <c r="I121" s="28"/>
      <c r="J121" s="28"/>
      <c r="K121" s="162" t="s">
        <v>16</v>
      </c>
      <c r="L121" s="28"/>
      <c r="M121" s="237">
        <f>IF(O9="","",O9)</f>
        <v>0</v>
      </c>
      <c r="N121" s="216"/>
      <c r="O121" s="216"/>
      <c r="P121" s="216"/>
      <c r="Q121" s="28"/>
      <c r="R121" s="29"/>
      <c r="S121" s="28"/>
    </row>
    <row r="122" spans="2:63" s="1" customFormat="1" ht="6.95" customHeight="1">
      <c r="B122" s="27"/>
      <c r="C122" s="28"/>
      <c r="D122" s="28"/>
      <c r="E122" s="28"/>
      <c r="F122" s="28"/>
      <c r="G122" s="28"/>
      <c r="H122" s="28"/>
      <c r="I122" s="28"/>
      <c r="J122" s="28"/>
      <c r="K122" s="156"/>
      <c r="L122" s="28"/>
      <c r="M122" s="28"/>
      <c r="N122" s="28"/>
      <c r="O122" s="28"/>
      <c r="P122" s="28"/>
      <c r="Q122" s="28"/>
      <c r="R122" s="29"/>
      <c r="S122" s="28"/>
    </row>
    <row r="123" spans="2:63" s="1" customFormat="1" ht="15">
      <c r="B123" s="27"/>
      <c r="C123" s="24" t="s">
        <v>17</v>
      </c>
      <c r="D123" s="28"/>
      <c r="E123" s="28"/>
      <c r="F123" s="22" t="str">
        <f>E12</f>
        <v xml:space="preserve"> </v>
      </c>
      <c r="G123" s="28"/>
      <c r="H123" s="28"/>
      <c r="I123" s="28"/>
      <c r="J123" s="28"/>
      <c r="K123" s="162" t="s">
        <v>22</v>
      </c>
      <c r="L123" s="28"/>
      <c r="M123" s="228" t="str">
        <f>E18</f>
        <v xml:space="preserve"> </v>
      </c>
      <c r="N123" s="216"/>
      <c r="O123" s="216"/>
      <c r="P123" s="216"/>
      <c r="Q123" s="216"/>
      <c r="R123" s="29"/>
      <c r="S123" s="28"/>
    </row>
    <row r="124" spans="2:63" s="1" customFormat="1" ht="14.45" customHeight="1">
      <c r="B124" s="27"/>
      <c r="C124" s="24" t="s">
        <v>21</v>
      </c>
      <c r="D124" s="28"/>
      <c r="E124" s="28"/>
      <c r="F124" s="22" t="str">
        <f>IF(E15="","",E15)</f>
        <v xml:space="preserve"> </v>
      </c>
      <c r="G124" s="28"/>
      <c r="H124" s="28"/>
      <c r="I124" s="28"/>
      <c r="J124" s="28"/>
      <c r="K124" s="162" t="s">
        <v>24</v>
      </c>
      <c r="L124" s="28"/>
      <c r="M124" s="228" t="str">
        <f>E21</f>
        <v>Holod</v>
      </c>
      <c r="N124" s="216"/>
      <c r="O124" s="216"/>
      <c r="P124" s="216"/>
      <c r="Q124" s="216"/>
      <c r="R124" s="29"/>
      <c r="S124" s="28"/>
    </row>
    <row r="125" spans="2:63" s="1" customFormat="1" ht="10.35" customHeight="1">
      <c r="B125" s="27"/>
      <c r="C125" s="28"/>
      <c r="D125" s="28"/>
      <c r="E125" s="28"/>
      <c r="F125" s="28"/>
      <c r="G125" s="28"/>
      <c r="H125" s="28"/>
      <c r="I125" s="28"/>
      <c r="J125" s="28"/>
      <c r="K125" s="156"/>
      <c r="L125" s="28"/>
      <c r="M125" s="28"/>
      <c r="N125" s="28"/>
      <c r="O125" s="28"/>
      <c r="P125" s="28"/>
      <c r="Q125" s="28"/>
      <c r="R125" s="29"/>
      <c r="S125" s="28"/>
    </row>
    <row r="126" spans="2:63" s="8" customFormat="1" ht="29.25" customHeight="1">
      <c r="B126" s="115"/>
      <c r="C126" s="116" t="s">
        <v>103</v>
      </c>
      <c r="D126" s="117" t="s">
        <v>104</v>
      </c>
      <c r="E126" s="117" t="s">
        <v>47</v>
      </c>
      <c r="F126" s="262" t="s">
        <v>105</v>
      </c>
      <c r="G126" s="263"/>
      <c r="H126" s="263"/>
      <c r="I126" s="263"/>
      <c r="J126" s="117" t="s">
        <v>106</v>
      </c>
      <c r="K126" s="167" t="s">
        <v>107</v>
      </c>
      <c r="L126" s="265" t="s">
        <v>108</v>
      </c>
      <c r="M126" s="263"/>
      <c r="N126" s="262" t="s">
        <v>86</v>
      </c>
      <c r="O126" s="263"/>
      <c r="P126" s="263"/>
      <c r="Q126" s="266"/>
      <c r="R126" s="118"/>
      <c r="S126" s="172"/>
      <c r="T126" s="67"/>
      <c r="U126" s="68"/>
      <c r="V126" s="68"/>
      <c r="W126" s="68"/>
      <c r="X126" s="68"/>
      <c r="Y126" s="68"/>
      <c r="Z126" s="68"/>
      <c r="AA126" s="69"/>
    </row>
    <row r="127" spans="2:63" s="1" customFormat="1" ht="29.25" customHeight="1">
      <c r="B127" s="27"/>
      <c r="C127" s="71" t="s">
        <v>82</v>
      </c>
      <c r="D127" s="28"/>
      <c r="E127" s="28"/>
      <c r="F127" s="28"/>
      <c r="G127" s="28"/>
      <c r="H127" s="28"/>
      <c r="I127" s="28"/>
      <c r="J127" s="28"/>
      <c r="K127" s="156"/>
      <c r="L127" s="28"/>
      <c r="M127" s="28"/>
      <c r="N127" s="251"/>
      <c r="O127" s="252"/>
      <c r="P127" s="252"/>
      <c r="Q127" s="252"/>
      <c r="R127" s="29"/>
      <c r="S127" s="28"/>
      <c r="T127" s="70"/>
      <c r="U127" s="43"/>
      <c r="V127" s="43"/>
      <c r="W127" s="119"/>
      <c r="X127" s="43"/>
      <c r="Y127" s="119"/>
      <c r="Z127" s="43"/>
      <c r="AA127" s="120"/>
      <c r="AT127" s="13"/>
      <c r="AU127" s="13"/>
      <c r="BK127" s="121"/>
    </row>
    <row r="128" spans="2:63" s="9" customFormat="1" ht="15.75" customHeight="1">
      <c r="B128" s="122"/>
      <c r="C128" s="123"/>
      <c r="D128" s="124" t="s">
        <v>88</v>
      </c>
      <c r="E128" s="124"/>
      <c r="F128" s="124"/>
      <c r="G128" s="124"/>
      <c r="H128" s="124"/>
      <c r="I128" s="124"/>
      <c r="J128" s="124"/>
      <c r="K128" s="168"/>
      <c r="L128" s="124"/>
      <c r="M128" s="124"/>
      <c r="N128" s="239"/>
      <c r="O128" s="239"/>
      <c r="P128" s="239"/>
      <c r="Q128" s="239"/>
      <c r="R128" s="125"/>
      <c r="S128" s="123"/>
      <c r="T128" s="126"/>
      <c r="U128" s="123"/>
      <c r="V128" s="123"/>
      <c r="W128" s="127"/>
      <c r="X128" s="123"/>
      <c r="Y128" s="127"/>
      <c r="Z128" s="123"/>
      <c r="AA128" s="128"/>
      <c r="AR128" s="129"/>
      <c r="AT128" s="130"/>
      <c r="AU128" s="130"/>
      <c r="AY128" s="129"/>
      <c r="BK128" s="131"/>
    </row>
    <row r="129" spans="2:65" s="9" customFormat="1" ht="15.75" customHeight="1">
      <c r="B129" s="122"/>
      <c r="C129" s="123"/>
      <c r="D129" s="124" t="s">
        <v>193</v>
      </c>
      <c r="E129" s="124"/>
      <c r="F129" s="124"/>
      <c r="G129" s="124"/>
      <c r="H129" s="124"/>
      <c r="I129" s="124"/>
      <c r="J129" s="124"/>
      <c r="K129" s="168"/>
      <c r="L129" s="124"/>
      <c r="M129" s="124"/>
      <c r="N129" s="239"/>
      <c r="O129" s="239"/>
      <c r="P129" s="239"/>
      <c r="Q129" s="239"/>
      <c r="R129" s="125"/>
      <c r="S129" s="123"/>
      <c r="T129" s="126"/>
      <c r="U129" s="123"/>
      <c r="V129" s="123"/>
      <c r="W129" s="127"/>
      <c r="X129" s="123"/>
      <c r="Y129" s="127"/>
      <c r="Z129" s="123"/>
      <c r="AA129" s="128"/>
      <c r="AR129" s="129"/>
      <c r="AT129" s="130"/>
      <c r="AU129" s="130"/>
      <c r="AY129" s="129"/>
      <c r="BK129" s="131"/>
    </row>
    <row r="130" spans="2:65" s="191" customFormat="1" ht="19.899999999999999" customHeight="1">
      <c r="B130" s="185"/>
      <c r="C130" s="195"/>
      <c r="D130" s="196" t="s">
        <v>89</v>
      </c>
      <c r="E130" s="196"/>
      <c r="F130" s="196"/>
      <c r="G130" s="196"/>
      <c r="H130" s="196"/>
      <c r="I130" s="196"/>
      <c r="J130" s="196"/>
      <c r="K130" s="197"/>
      <c r="L130" s="196"/>
      <c r="M130" s="196"/>
      <c r="N130" s="267"/>
      <c r="O130" s="268"/>
      <c r="P130" s="268"/>
      <c r="Q130" s="268"/>
      <c r="R130" s="187"/>
      <c r="S130" s="186"/>
      <c r="T130" s="188"/>
      <c r="U130" s="186"/>
      <c r="V130" s="186"/>
      <c r="W130" s="189"/>
      <c r="X130" s="186"/>
      <c r="Y130" s="189"/>
      <c r="Z130" s="186"/>
      <c r="AA130" s="190"/>
      <c r="AR130" s="192"/>
      <c r="AT130" s="193"/>
      <c r="AU130" s="193"/>
      <c r="AY130" s="192"/>
      <c r="BK130" s="194"/>
    </row>
    <row r="131" spans="2:65" s="178" customFormat="1" ht="14.85" customHeight="1">
      <c r="B131" s="173"/>
      <c r="C131" s="174"/>
      <c r="D131" s="175" t="s">
        <v>180</v>
      </c>
      <c r="E131" s="175"/>
      <c r="F131" s="175"/>
      <c r="G131" s="175"/>
      <c r="H131" s="175"/>
      <c r="I131" s="175"/>
      <c r="J131" s="175"/>
      <c r="K131" s="176"/>
      <c r="L131" s="175"/>
      <c r="M131" s="175"/>
      <c r="N131" s="271"/>
      <c r="O131" s="272"/>
      <c r="P131" s="272"/>
      <c r="Q131" s="272"/>
      <c r="R131" s="177"/>
      <c r="S131" s="174"/>
      <c r="T131" s="179"/>
      <c r="U131" s="174"/>
      <c r="V131" s="174"/>
      <c r="W131" s="180"/>
      <c r="X131" s="174"/>
      <c r="Y131" s="180"/>
      <c r="Z131" s="174"/>
      <c r="AA131" s="181"/>
      <c r="AR131" s="182"/>
      <c r="AT131" s="183"/>
      <c r="AU131" s="183"/>
      <c r="AY131" s="182"/>
      <c r="BK131" s="184"/>
    </row>
    <row r="132" spans="2:65" s="1" customFormat="1" ht="22.5" customHeight="1">
      <c r="B132" s="105"/>
      <c r="C132" s="132" t="s">
        <v>72</v>
      </c>
      <c r="D132" s="132" t="s">
        <v>109</v>
      </c>
      <c r="E132" s="133" t="s">
        <v>110</v>
      </c>
      <c r="F132" s="250" t="s">
        <v>182</v>
      </c>
      <c r="G132" s="249"/>
      <c r="H132" s="249"/>
      <c r="I132" s="249"/>
      <c r="J132" s="134" t="s">
        <v>111</v>
      </c>
      <c r="K132" s="169">
        <v>1</v>
      </c>
      <c r="L132" s="248">
        <v>132.63999999999999</v>
      </c>
      <c r="M132" s="249"/>
      <c r="N132" s="248"/>
      <c r="O132" s="249"/>
      <c r="P132" s="249"/>
      <c r="Q132" s="249"/>
      <c r="R132" s="107"/>
      <c r="S132" s="106"/>
      <c r="T132" s="135"/>
      <c r="U132" s="36"/>
      <c r="V132" s="136"/>
      <c r="W132" s="136"/>
      <c r="X132" s="136"/>
      <c r="Y132" s="136"/>
      <c r="Z132" s="136"/>
      <c r="AA132" s="137"/>
      <c r="AR132" s="13"/>
      <c r="AT132" s="13"/>
      <c r="AU132" s="13"/>
      <c r="AY132" s="13"/>
      <c r="BE132" s="138"/>
      <c r="BF132" s="138"/>
      <c r="BG132" s="138"/>
      <c r="BH132" s="138"/>
      <c r="BI132" s="138"/>
      <c r="BJ132" s="13"/>
      <c r="BK132" s="138"/>
      <c r="BL132" s="13"/>
      <c r="BM132" s="13"/>
    </row>
    <row r="133" spans="2:65" s="178" customFormat="1" ht="22.35" customHeight="1">
      <c r="B133" s="173"/>
      <c r="C133" s="174"/>
      <c r="D133" s="175" t="s">
        <v>90</v>
      </c>
      <c r="E133" s="175"/>
      <c r="F133" s="175"/>
      <c r="G133" s="175"/>
      <c r="H133" s="175"/>
      <c r="I133" s="175"/>
      <c r="J133" s="175"/>
      <c r="K133" s="176"/>
      <c r="L133" s="175"/>
      <c r="M133" s="175"/>
      <c r="N133" s="271"/>
      <c r="O133" s="272"/>
      <c r="P133" s="272"/>
      <c r="Q133" s="272"/>
      <c r="R133" s="177"/>
      <c r="S133" s="174"/>
      <c r="T133" s="179"/>
      <c r="U133" s="174"/>
      <c r="V133" s="174"/>
      <c r="W133" s="180"/>
      <c r="X133" s="174"/>
      <c r="Y133" s="180"/>
      <c r="Z133" s="174"/>
      <c r="AA133" s="181"/>
      <c r="AR133" s="182"/>
      <c r="AT133" s="183"/>
      <c r="AU133" s="183"/>
      <c r="AY133" s="182"/>
      <c r="BK133" s="184"/>
    </row>
    <row r="134" spans="2:65" s="1" customFormat="1" ht="31.5" customHeight="1">
      <c r="B134" s="105"/>
      <c r="C134" s="132">
        <v>2</v>
      </c>
      <c r="D134" s="132" t="s">
        <v>109</v>
      </c>
      <c r="E134" s="133" t="s">
        <v>112</v>
      </c>
      <c r="F134" s="250" t="s">
        <v>184</v>
      </c>
      <c r="G134" s="249"/>
      <c r="H134" s="249"/>
      <c r="I134" s="249"/>
      <c r="J134" s="134" t="s">
        <v>111</v>
      </c>
      <c r="K134" s="169">
        <v>6</v>
      </c>
      <c r="L134" s="248">
        <v>16.690000000000001</v>
      </c>
      <c r="M134" s="249"/>
      <c r="N134" s="248"/>
      <c r="O134" s="249"/>
      <c r="P134" s="249"/>
      <c r="Q134" s="249"/>
      <c r="R134" s="107"/>
      <c r="S134" s="106"/>
      <c r="T134" s="135"/>
      <c r="U134" s="36"/>
      <c r="V134" s="136"/>
      <c r="W134" s="136"/>
      <c r="X134" s="136"/>
      <c r="Y134" s="136"/>
      <c r="Z134" s="136"/>
      <c r="AA134" s="137"/>
      <c r="AR134" s="13"/>
      <c r="AT134" s="13"/>
      <c r="AU134" s="13"/>
      <c r="AY134" s="13"/>
      <c r="BE134" s="138"/>
      <c r="BF134" s="138"/>
      <c r="BG134" s="138"/>
      <c r="BH134" s="138"/>
      <c r="BI134" s="138"/>
      <c r="BJ134" s="13"/>
      <c r="BK134" s="138"/>
      <c r="BL134" s="13"/>
      <c r="BM134" s="13"/>
    </row>
    <row r="135" spans="2:65" s="1" customFormat="1" ht="31.5" customHeight="1">
      <c r="B135" s="105"/>
      <c r="C135" s="132">
        <v>3</v>
      </c>
      <c r="D135" s="132" t="s">
        <v>109</v>
      </c>
      <c r="E135" s="133" t="s">
        <v>113</v>
      </c>
      <c r="F135" s="250" t="s">
        <v>185</v>
      </c>
      <c r="G135" s="249"/>
      <c r="H135" s="249"/>
      <c r="I135" s="249"/>
      <c r="J135" s="134" t="s">
        <v>111</v>
      </c>
      <c r="K135" s="169">
        <v>2</v>
      </c>
      <c r="L135" s="248">
        <v>11.58</v>
      </c>
      <c r="M135" s="249"/>
      <c r="N135" s="248"/>
      <c r="O135" s="249"/>
      <c r="P135" s="249"/>
      <c r="Q135" s="249"/>
      <c r="R135" s="107"/>
      <c r="S135" s="106"/>
      <c r="T135" s="135"/>
      <c r="U135" s="36"/>
      <c r="V135" s="136"/>
      <c r="W135" s="136"/>
      <c r="X135" s="136"/>
      <c r="Y135" s="136"/>
      <c r="Z135" s="136"/>
      <c r="AA135" s="137"/>
      <c r="AR135" s="13"/>
      <c r="AT135" s="13"/>
      <c r="AU135" s="13"/>
      <c r="AY135" s="13"/>
      <c r="BE135" s="138"/>
      <c r="BF135" s="138"/>
      <c r="BG135" s="138"/>
      <c r="BH135" s="138"/>
      <c r="BI135" s="138"/>
      <c r="BJ135" s="13"/>
      <c r="BK135" s="138"/>
      <c r="BL135" s="13"/>
      <c r="BM135" s="13"/>
    </row>
    <row r="136" spans="2:65" s="1" customFormat="1" ht="31.5" customHeight="1">
      <c r="B136" s="105"/>
      <c r="C136" s="132">
        <v>4</v>
      </c>
      <c r="D136" s="132" t="s">
        <v>109</v>
      </c>
      <c r="E136" s="133" t="s">
        <v>114</v>
      </c>
      <c r="F136" s="250" t="s">
        <v>115</v>
      </c>
      <c r="G136" s="249"/>
      <c r="H136" s="249"/>
      <c r="I136" s="249"/>
      <c r="J136" s="134" t="s">
        <v>111</v>
      </c>
      <c r="K136" s="169">
        <v>14</v>
      </c>
      <c r="L136" s="248">
        <v>1.98</v>
      </c>
      <c r="M136" s="249"/>
      <c r="N136" s="248"/>
      <c r="O136" s="249"/>
      <c r="P136" s="249"/>
      <c r="Q136" s="249"/>
      <c r="R136" s="107"/>
      <c r="S136" s="106"/>
      <c r="T136" s="135"/>
      <c r="U136" s="36"/>
      <c r="V136" s="136"/>
      <c r="W136" s="136"/>
      <c r="X136" s="136"/>
      <c r="Y136" s="136"/>
      <c r="Z136" s="136"/>
      <c r="AA136" s="137"/>
      <c r="AR136" s="13"/>
      <c r="AT136" s="13"/>
      <c r="AU136" s="13"/>
      <c r="AY136" s="13"/>
      <c r="BE136" s="138"/>
      <c r="BF136" s="138"/>
      <c r="BG136" s="138"/>
      <c r="BH136" s="138"/>
      <c r="BI136" s="138"/>
      <c r="BJ136" s="13"/>
      <c r="BK136" s="138"/>
      <c r="BL136" s="13"/>
      <c r="BM136" s="13"/>
    </row>
    <row r="137" spans="2:65" s="1" customFormat="1" ht="22.5" customHeight="1">
      <c r="B137" s="105"/>
      <c r="C137" s="132">
        <v>5</v>
      </c>
      <c r="D137" s="132" t="s">
        <v>109</v>
      </c>
      <c r="E137" s="133" t="s">
        <v>116</v>
      </c>
      <c r="F137" s="250" t="s">
        <v>117</v>
      </c>
      <c r="G137" s="249"/>
      <c r="H137" s="249"/>
      <c r="I137" s="249"/>
      <c r="J137" s="134" t="s">
        <v>111</v>
      </c>
      <c r="K137" s="169">
        <v>1</v>
      </c>
      <c r="L137" s="248">
        <v>4.05</v>
      </c>
      <c r="M137" s="249"/>
      <c r="N137" s="248"/>
      <c r="O137" s="249"/>
      <c r="P137" s="249"/>
      <c r="Q137" s="249"/>
      <c r="R137" s="107"/>
      <c r="S137" s="106"/>
      <c r="T137" s="135"/>
      <c r="U137" s="36"/>
      <c r="V137" s="136"/>
      <c r="W137" s="136"/>
      <c r="X137" s="136"/>
      <c r="Y137" s="136"/>
      <c r="Z137" s="136"/>
      <c r="AA137" s="137"/>
      <c r="AR137" s="13"/>
      <c r="AT137" s="13"/>
      <c r="AU137" s="13"/>
      <c r="AY137" s="13"/>
      <c r="BE137" s="138"/>
      <c r="BF137" s="138"/>
      <c r="BG137" s="138"/>
      <c r="BH137" s="138"/>
      <c r="BI137" s="138"/>
      <c r="BJ137" s="13"/>
      <c r="BK137" s="138"/>
      <c r="BL137" s="13"/>
      <c r="BM137" s="13"/>
    </row>
    <row r="138" spans="2:65" s="1" customFormat="1" ht="22.5" customHeight="1">
      <c r="B138" s="105"/>
      <c r="C138" s="132">
        <v>6</v>
      </c>
      <c r="D138" s="132" t="s">
        <v>109</v>
      </c>
      <c r="E138" s="133" t="s">
        <v>118</v>
      </c>
      <c r="F138" s="250" t="s">
        <v>119</v>
      </c>
      <c r="G138" s="249"/>
      <c r="H138" s="249"/>
      <c r="I138" s="249"/>
      <c r="J138" s="134" t="s">
        <v>111</v>
      </c>
      <c r="K138" s="169">
        <v>1</v>
      </c>
      <c r="L138" s="248">
        <v>4.34</v>
      </c>
      <c r="M138" s="249"/>
      <c r="N138" s="248"/>
      <c r="O138" s="249"/>
      <c r="P138" s="249"/>
      <c r="Q138" s="249"/>
      <c r="R138" s="107"/>
      <c r="S138" s="106"/>
      <c r="T138" s="135"/>
      <c r="U138" s="36"/>
      <c r="V138" s="136"/>
      <c r="W138" s="136"/>
      <c r="X138" s="136"/>
      <c r="Y138" s="136"/>
      <c r="Z138" s="136"/>
      <c r="AA138" s="137"/>
      <c r="AR138" s="13"/>
      <c r="AT138" s="13"/>
      <c r="AU138" s="13"/>
      <c r="AY138" s="13"/>
      <c r="BE138" s="138"/>
      <c r="BF138" s="138"/>
      <c r="BG138" s="138"/>
      <c r="BH138" s="138"/>
      <c r="BI138" s="138"/>
      <c r="BJ138" s="13"/>
      <c r="BK138" s="138"/>
      <c r="BL138" s="13"/>
      <c r="BM138" s="13"/>
    </row>
    <row r="139" spans="2:65" s="9" customFormat="1" ht="22.35" customHeight="1">
      <c r="B139" s="122"/>
      <c r="C139" s="123"/>
      <c r="D139" s="175" t="s">
        <v>91</v>
      </c>
      <c r="E139" s="175"/>
      <c r="F139" s="175"/>
      <c r="G139" s="175"/>
      <c r="H139" s="175"/>
      <c r="I139" s="175"/>
      <c r="J139" s="175"/>
      <c r="K139" s="176"/>
      <c r="L139" s="175"/>
      <c r="M139" s="175"/>
      <c r="N139" s="257"/>
      <c r="O139" s="258"/>
      <c r="P139" s="258"/>
      <c r="Q139" s="258"/>
      <c r="R139" s="125"/>
      <c r="S139" s="123"/>
      <c r="T139" s="126"/>
      <c r="U139" s="123"/>
      <c r="V139" s="123"/>
      <c r="W139" s="127"/>
      <c r="X139" s="123"/>
      <c r="Y139" s="127"/>
      <c r="Z139" s="123"/>
      <c r="AA139" s="128"/>
      <c r="AR139" s="129"/>
      <c r="AT139" s="130"/>
      <c r="AU139" s="130"/>
      <c r="AY139" s="129"/>
      <c r="BK139" s="131"/>
    </row>
    <row r="140" spans="2:65" s="1" customFormat="1" ht="31.5" customHeight="1">
      <c r="B140" s="105"/>
      <c r="C140" s="132">
        <v>7</v>
      </c>
      <c r="D140" s="132" t="s">
        <v>109</v>
      </c>
      <c r="E140" s="133" t="s">
        <v>120</v>
      </c>
      <c r="F140" s="250" t="s">
        <v>121</v>
      </c>
      <c r="G140" s="249"/>
      <c r="H140" s="249"/>
      <c r="I140" s="249"/>
      <c r="J140" s="134" t="s">
        <v>111</v>
      </c>
      <c r="K140" s="169">
        <v>23</v>
      </c>
      <c r="L140" s="248">
        <v>3.09</v>
      </c>
      <c r="M140" s="249"/>
      <c r="N140" s="248"/>
      <c r="O140" s="249"/>
      <c r="P140" s="249"/>
      <c r="Q140" s="249"/>
      <c r="R140" s="107"/>
      <c r="S140" s="106"/>
      <c r="T140" s="135"/>
      <c r="U140" s="36"/>
      <c r="V140" s="136"/>
      <c r="W140" s="136"/>
      <c r="X140" s="136"/>
      <c r="Y140" s="136"/>
      <c r="Z140" s="136"/>
      <c r="AA140" s="137"/>
      <c r="AR140" s="13"/>
      <c r="AT140" s="13"/>
      <c r="AU140" s="13"/>
      <c r="AY140" s="13"/>
      <c r="BE140" s="138"/>
      <c r="BF140" s="138"/>
      <c r="BG140" s="138"/>
      <c r="BH140" s="138"/>
      <c r="BI140" s="138"/>
      <c r="BJ140" s="13"/>
      <c r="BK140" s="138"/>
      <c r="BL140" s="13"/>
      <c r="BM140" s="13"/>
    </row>
    <row r="141" spans="2:65" s="191" customFormat="1" ht="22.35" customHeight="1">
      <c r="B141" s="185"/>
      <c r="C141" s="186"/>
      <c r="D141" s="175" t="s">
        <v>92</v>
      </c>
      <c r="E141" s="175"/>
      <c r="F141" s="175"/>
      <c r="G141" s="175"/>
      <c r="H141" s="175"/>
      <c r="I141" s="175"/>
      <c r="J141" s="175"/>
      <c r="K141" s="176"/>
      <c r="L141" s="175"/>
      <c r="M141" s="175"/>
      <c r="N141" s="257"/>
      <c r="O141" s="258"/>
      <c r="P141" s="258"/>
      <c r="Q141" s="258"/>
      <c r="R141" s="187"/>
      <c r="S141" s="186"/>
      <c r="T141" s="188"/>
      <c r="U141" s="186"/>
      <c r="V141" s="186"/>
      <c r="W141" s="189"/>
      <c r="X141" s="186"/>
      <c r="Y141" s="189"/>
      <c r="Z141" s="186"/>
      <c r="AA141" s="190"/>
      <c r="AR141" s="192"/>
      <c r="AT141" s="193"/>
      <c r="AU141" s="193"/>
      <c r="AY141" s="192"/>
      <c r="BK141" s="194"/>
    </row>
    <row r="142" spans="2:65" s="1" customFormat="1" ht="22.5" customHeight="1">
      <c r="B142" s="105"/>
      <c r="C142" s="132">
        <v>8</v>
      </c>
      <c r="D142" s="132" t="s">
        <v>109</v>
      </c>
      <c r="E142" s="133" t="s">
        <v>122</v>
      </c>
      <c r="F142" s="250" t="s">
        <v>186</v>
      </c>
      <c r="G142" s="249"/>
      <c r="H142" s="249"/>
      <c r="I142" s="249"/>
      <c r="J142" s="134" t="s">
        <v>123</v>
      </c>
      <c r="K142" s="169">
        <v>50</v>
      </c>
      <c r="L142" s="248">
        <v>1.21</v>
      </c>
      <c r="M142" s="249"/>
      <c r="N142" s="248"/>
      <c r="O142" s="249"/>
      <c r="P142" s="249"/>
      <c r="Q142" s="249"/>
      <c r="R142" s="107"/>
      <c r="S142" s="106"/>
      <c r="T142" s="135"/>
      <c r="U142" s="36"/>
      <c r="V142" s="136"/>
      <c r="W142" s="136"/>
      <c r="X142" s="136"/>
      <c r="Y142" s="136"/>
      <c r="Z142" s="136"/>
      <c r="AA142" s="137"/>
      <c r="AR142" s="13"/>
      <c r="AT142" s="13"/>
      <c r="AU142" s="13"/>
      <c r="AY142" s="13"/>
      <c r="BE142" s="138"/>
      <c r="BF142" s="138"/>
      <c r="BG142" s="138"/>
      <c r="BH142" s="138"/>
      <c r="BI142" s="138"/>
      <c r="BJ142" s="13"/>
      <c r="BK142" s="138"/>
      <c r="BL142" s="13"/>
      <c r="BM142" s="13"/>
    </row>
    <row r="143" spans="2:65" s="1" customFormat="1" ht="22.5" customHeight="1">
      <c r="B143" s="105"/>
      <c r="C143" s="132">
        <v>9</v>
      </c>
      <c r="D143" s="132" t="s">
        <v>109</v>
      </c>
      <c r="E143" s="133" t="s">
        <v>124</v>
      </c>
      <c r="F143" s="250" t="s">
        <v>187</v>
      </c>
      <c r="G143" s="249"/>
      <c r="H143" s="249"/>
      <c r="I143" s="249"/>
      <c r="J143" s="134" t="s">
        <v>123</v>
      </c>
      <c r="K143" s="169">
        <v>100</v>
      </c>
      <c r="L143" s="248">
        <v>1.21</v>
      </c>
      <c r="M143" s="249"/>
      <c r="N143" s="248"/>
      <c r="O143" s="249"/>
      <c r="P143" s="249"/>
      <c r="Q143" s="249"/>
      <c r="R143" s="107"/>
      <c r="S143" s="106"/>
      <c r="T143" s="135"/>
      <c r="U143" s="36"/>
      <c r="V143" s="136"/>
      <c r="W143" s="136"/>
      <c r="X143" s="136"/>
      <c r="Y143" s="136"/>
      <c r="Z143" s="136"/>
      <c r="AA143" s="137"/>
      <c r="AR143" s="13"/>
      <c r="AT143" s="13"/>
      <c r="AU143" s="13"/>
      <c r="AY143" s="13"/>
      <c r="BE143" s="138"/>
      <c r="BF143" s="138"/>
      <c r="BG143" s="138"/>
      <c r="BH143" s="138"/>
      <c r="BI143" s="138"/>
      <c r="BJ143" s="13"/>
      <c r="BK143" s="138"/>
      <c r="BL143" s="13"/>
      <c r="BM143" s="13"/>
    </row>
    <row r="144" spans="2:65" s="1" customFormat="1" ht="22.5" customHeight="1">
      <c r="B144" s="105"/>
      <c r="C144" s="132">
        <v>10</v>
      </c>
      <c r="D144" s="132" t="s">
        <v>109</v>
      </c>
      <c r="E144" s="133" t="s">
        <v>125</v>
      </c>
      <c r="F144" s="250" t="s">
        <v>126</v>
      </c>
      <c r="G144" s="249"/>
      <c r="H144" s="249"/>
      <c r="I144" s="249"/>
      <c r="J144" s="134" t="s">
        <v>111</v>
      </c>
      <c r="K144" s="169">
        <v>25</v>
      </c>
      <c r="L144" s="248">
        <v>2.67</v>
      </c>
      <c r="M144" s="249"/>
      <c r="N144" s="248"/>
      <c r="O144" s="249"/>
      <c r="P144" s="249"/>
      <c r="Q144" s="249"/>
      <c r="R144" s="107"/>
      <c r="S144" s="106"/>
      <c r="T144" s="135"/>
      <c r="U144" s="36"/>
      <c r="V144" s="136"/>
      <c r="W144" s="136"/>
      <c r="X144" s="136"/>
      <c r="Y144" s="136"/>
      <c r="Z144" s="136"/>
      <c r="AA144" s="137"/>
      <c r="AR144" s="13"/>
      <c r="AT144" s="13"/>
      <c r="AU144" s="13"/>
      <c r="AY144" s="13"/>
      <c r="BE144" s="138"/>
      <c r="BF144" s="138"/>
      <c r="BG144" s="138"/>
      <c r="BH144" s="138"/>
      <c r="BI144" s="138"/>
      <c r="BJ144" s="13"/>
      <c r="BK144" s="138"/>
      <c r="BL144" s="13"/>
      <c r="BM144" s="13"/>
    </row>
    <row r="145" spans="2:65" s="1" customFormat="1" ht="31.5" customHeight="1">
      <c r="B145" s="105"/>
      <c r="C145" s="132">
        <v>11</v>
      </c>
      <c r="D145" s="132" t="s">
        <v>109</v>
      </c>
      <c r="E145" s="133" t="s">
        <v>127</v>
      </c>
      <c r="F145" s="250" t="s">
        <v>128</v>
      </c>
      <c r="G145" s="249"/>
      <c r="H145" s="249"/>
      <c r="I145" s="249"/>
      <c r="J145" s="134" t="s">
        <v>111</v>
      </c>
      <c r="K145" s="169">
        <v>45</v>
      </c>
      <c r="L145" s="248">
        <v>3.42</v>
      </c>
      <c r="M145" s="249"/>
      <c r="N145" s="248"/>
      <c r="O145" s="249"/>
      <c r="P145" s="249"/>
      <c r="Q145" s="249"/>
      <c r="R145" s="107"/>
      <c r="S145" s="106"/>
      <c r="T145" s="135"/>
      <c r="U145" s="36"/>
      <c r="V145" s="136"/>
      <c r="W145" s="136"/>
      <c r="X145" s="136"/>
      <c r="Y145" s="136"/>
      <c r="Z145" s="136"/>
      <c r="AA145" s="137"/>
      <c r="AR145" s="13"/>
      <c r="AT145" s="13"/>
      <c r="AU145" s="13"/>
      <c r="AY145" s="13"/>
      <c r="BE145" s="138"/>
      <c r="BF145" s="138"/>
      <c r="BG145" s="138"/>
      <c r="BH145" s="138"/>
      <c r="BI145" s="138"/>
      <c r="BJ145" s="13"/>
      <c r="BK145" s="138"/>
      <c r="BL145" s="13"/>
      <c r="BM145" s="13"/>
    </row>
    <row r="146" spans="2:65" s="1" customFormat="1" ht="31.5" customHeight="1">
      <c r="B146" s="105"/>
      <c r="C146" s="132">
        <v>12</v>
      </c>
      <c r="D146" s="132" t="s">
        <v>109</v>
      </c>
      <c r="E146" s="133" t="s">
        <v>129</v>
      </c>
      <c r="F146" s="250" t="s">
        <v>130</v>
      </c>
      <c r="G146" s="249"/>
      <c r="H146" s="249"/>
      <c r="I146" s="249"/>
      <c r="J146" s="134" t="s">
        <v>111</v>
      </c>
      <c r="K146" s="169">
        <v>45</v>
      </c>
      <c r="L146" s="248">
        <v>0.7</v>
      </c>
      <c r="M146" s="249"/>
      <c r="N146" s="248"/>
      <c r="O146" s="249"/>
      <c r="P146" s="249"/>
      <c r="Q146" s="249"/>
      <c r="R146" s="107"/>
      <c r="S146" s="106"/>
      <c r="T146" s="135"/>
      <c r="U146" s="36"/>
      <c r="V146" s="136"/>
      <c r="W146" s="136"/>
      <c r="X146" s="136"/>
      <c r="Y146" s="136"/>
      <c r="Z146" s="136"/>
      <c r="AA146" s="137"/>
      <c r="AR146" s="13"/>
      <c r="AT146" s="13"/>
      <c r="AU146" s="13"/>
      <c r="AY146" s="13"/>
      <c r="BE146" s="138"/>
      <c r="BF146" s="138"/>
      <c r="BG146" s="138"/>
      <c r="BH146" s="138"/>
      <c r="BI146" s="138"/>
      <c r="BJ146" s="13"/>
      <c r="BK146" s="138"/>
      <c r="BL146" s="13"/>
      <c r="BM146" s="13"/>
    </row>
    <row r="147" spans="2:65" s="191" customFormat="1" ht="22.35" customHeight="1">
      <c r="B147" s="185"/>
      <c r="C147" s="186"/>
      <c r="D147" s="175" t="s">
        <v>93</v>
      </c>
      <c r="E147" s="175"/>
      <c r="F147" s="175"/>
      <c r="G147" s="175"/>
      <c r="H147" s="175"/>
      <c r="I147" s="175"/>
      <c r="J147" s="175"/>
      <c r="K147" s="176"/>
      <c r="L147" s="175"/>
      <c r="M147" s="175"/>
      <c r="N147" s="257"/>
      <c r="O147" s="258"/>
      <c r="P147" s="258"/>
      <c r="Q147" s="258"/>
      <c r="R147" s="187"/>
      <c r="S147" s="186"/>
      <c r="T147" s="188"/>
      <c r="U147" s="186"/>
      <c r="V147" s="186"/>
      <c r="W147" s="189"/>
      <c r="X147" s="186"/>
      <c r="Y147" s="189"/>
      <c r="Z147" s="186"/>
      <c r="AA147" s="190"/>
      <c r="AR147" s="192"/>
      <c r="AT147" s="193"/>
      <c r="AU147" s="193"/>
      <c r="AY147" s="192"/>
      <c r="BK147" s="194"/>
    </row>
    <row r="148" spans="2:65" s="1" customFormat="1" ht="22.5" customHeight="1">
      <c r="B148" s="105"/>
      <c r="C148" s="132">
        <v>13</v>
      </c>
      <c r="D148" s="132" t="s">
        <v>109</v>
      </c>
      <c r="E148" s="133" t="s">
        <v>131</v>
      </c>
      <c r="F148" s="250" t="s">
        <v>132</v>
      </c>
      <c r="G148" s="249"/>
      <c r="H148" s="249"/>
      <c r="I148" s="249"/>
      <c r="J148" s="134" t="s">
        <v>111</v>
      </c>
      <c r="K148" s="169">
        <v>1</v>
      </c>
      <c r="L148" s="248">
        <v>6.65</v>
      </c>
      <c r="M148" s="249"/>
      <c r="N148" s="248"/>
      <c r="O148" s="249"/>
      <c r="P148" s="249"/>
      <c r="Q148" s="249"/>
      <c r="R148" s="107"/>
      <c r="S148" s="106"/>
      <c r="T148" s="135"/>
      <c r="U148" s="36"/>
      <c r="V148" s="136"/>
      <c r="W148" s="136"/>
      <c r="X148" s="136"/>
      <c r="Y148" s="136"/>
      <c r="Z148" s="136"/>
      <c r="AA148" s="137"/>
      <c r="AR148" s="13"/>
      <c r="AT148" s="13"/>
      <c r="AU148" s="13"/>
      <c r="AY148" s="13"/>
      <c r="BE148" s="138"/>
      <c r="BF148" s="138"/>
      <c r="BG148" s="138"/>
      <c r="BH148" s="138"/>
      <c r="BI148" s="138"/>
      <c r="BJ148" s="13"/>
      <c r="BK148" s="138"/>
      <c r="BL148" s="13"/>
      <c r="BM148" s="13"/>
    </row>
    <row r="149" spans="2:65" s="1" customFormat="1" ht="22.5" customHeight="1">
      <c r="B149" s="105"/>
      <c r="C149" s="132">
        <v>14</v>
      </c>
      <c r="D149" s="132" t="s">
        <v>109</v>
      </c>
      <c r="E149" s="133" t="s">
        <v>133</v>
      </c>
      <c r="F149" s="250" t="s">
        <v>134</v>
      </c>
      <c r="G149" s="249"/>
      <c r="H149" s="249"/>
      <c r="I149" s="249"/>
      <c r="J149" s="134" t="s">
        <v>111</v>
      </c>
      <c r="K149" s="169">
        <v>1</v>
      </c>
      <c r="L149" s="248">
        <v>9.65</v>
      </c>
      <c r="M149" s="249"/>
      <c r="N149" s="248"/>
      <c r="O149" s="249"/>
      <c r="P149" s="249"/>
      <c r="Q149" s="249"/>
      <c r="R149" s="107"/>
      <c r="S149" s="106"/>
      <c r="T149" s="135"/>
      <c r="U149" s="36"/>
      <c r="V149" s="136"/>
      <c r="W149" s="136"/>
      <c r="X149" s="136"/>
      <c r="Y149" s="136"/>
      <c r="Z149" s="136"/>
      <c r="AA149" s="137"/>
      <c r="AR149" s="13"/>
      <c r="AT149" s="13"/>
      <c r="AU149" s="13"/>
      <c r="AY149" s="13"/>
      <c r="BE149" s="138"/>
      <c r="BF149" s="138"/>
      <c r="BG149" s="138"/>
      <c r="BH149" s="138"/>
      <c r="BI149" s="138"/>
      <c r="BJ149" s="13"/>
      <c r="BK149" s="138"/>
      <c r="BL149" s="13"/>
      <c r="BM149" s="13"/>
    </row>
    <row r="150" spans="2:65" s="1" customFormat="1" ht="22.5" customHeight="1">
      <c r="B150" s="105"/>
      <c r="C150" s="132">
        <v>15</v>
      </c>
      <c r="D150" s="132" t="s">
        <v>109</v>
      </c>
      <c r="E150" s="133" t="s">
        <v>135</v>
      </c>
      <c r="F150" s="250" t="s">
        <v>136</v>
      </c>
      <c r="G150" s="249"/>
      <c r="H150" s="249"/>
      <c r="I150" s="249"/>
      <c r="J150" s="134" t="s">
        <v>111</v>
      </c>
      <c r="K150" s="169">
        <v>17</v>
      </c>
      <c r="L150" s="248">
        <v>17.489999999999998</v>
      </c>
      <c r="M150" s="249"/>
      <c r="N150" s="248"/>
      <c r="O150" s="249"/>
      <c r="P150" s="249"/>
      <c r="Q150" s="249"/>
      <c r="R150" s="107"/>
      <c r="S150" s="106"/>
      <c r="T150" s="135"/>
      <c r="U150" s="36"/>
      <c r="V150" s="136"/>
      <c r="W150" s="136"/>
      <c r="X150" s="136"/>
      <c r="Y150" s="136"/>
      <c r="Z150" s="136"/>
      <c r="AA150" s="137"/>
      <c r="AR150" s="13"/>
      <c r="AT150" s="13"/>
      <c r="AU150" s="13"/>
      <c r="AY150" s="13"/>
      <c r="BE150" s="138"/>
      <c r="BF150" s="138"/>
      <c r="BG150" s="138"/>
      <c r="BH150" s="138"/>
      <c r="BI150" s="138"/>
      <c r="BJ150" s="13"/>
      <c r="BK150" s="138"/>
      <c r="BL150" s="13"/>
      <c r="BM150" s="13"/>
    </row>
    <row r="151" spans="2:65" s="1" customFormat="1" ht="22.5" customHeight="1">
      <c r="B151" s="105"/>
      <c r="C151" s="132">
        <v>16</v>
      </c>
      <c r="D151" s="132" t="s">
        <v>109</v>
      </c>
      <c r="E151" s="133" t="s">
        <v>137</v>
      </c>
      <c r="F151" s="250" t="s">
        <v>188</v>
      </c>
      <c r="G151" s="249"/>
      <c r="H151" s="249"/>
      <c r="I151" s="249"/>
      <c r="J151" s="134" t="s">
        <v>123</v>
      </c>
      <c r="K151" s="169">
        <v>130</v>
      </c>
      <c r="L151" s="248">
        <v>1.21</v>
      </c>
      <c r="M151" s="249"/>
      <c r="N151" s="248"/>
      <c r="O151" s="249"/>
      <c r="P151" s="249"/>
      <c r="Q151" s="249"/>
      <c r="R151" s="107"/>
      <c r="S151" s="106"/>
      <c r="T151" s="135"/>
      <c r="U151" s="36"/>
      <c r="V151" s="136"/>
      <c r="W151" s="136"/>
      <c r="X151" s="136"/>
      <c r="Y151" s="136"/>
      <c r="Z151" s="136"/>
      <c r="AA151" s="137"/>
      <c r="AR151" s="13"/>
      <c r="AT151" s="13"/>
      <c r="AU151" s="13"/>
      <c r="AY151" s="13"/>
      <c r="BE151" s="138"/>
      <c r="BF151" s="138"/>
      <c r="BG151" s="138"/>
      <c r="BH151" s="138"/>
      <c r="BI151" s="138"/>
      <c r="BJ151" s="13"/>
      <c r="BK151" s="138"/>
      <c r="BL151" s="13"/>
      <c r="BM151" s="13"/>
    </row>
    <row r="152" spans="2:65" s="1" customFormat="1" ht="22.5" customHeight="1">
      <c r="B152" s="105"/>
      <c r="C152" s="132">
        <v>17</v>
      </c>
      <c r="D152" s="132" t="s">
        <v>109</v>
      </c>
      <c r="E152" s="133" t="s">
        <v>138</v>
      </c>
      <c r="F152" s="250" t="s">
        <v>139</v>
      </c>
      <c r="G152" s="249"/>
      <c r="H152" s="249"/>
      <c r="I152" s="249"/>
      <c r="J152" s="134" t="s">
        <v>123</v>
      </c>
      <c r="K152" s="169">
        <v>50</v>
      </c>
      <c r="L152" s="248">
        <v>1.21</v>
      </c>
      <c r="M152" s="249"/>
      <c r="N152" s="248"/>
      <c r="O152" s="249"/>
      <c r="P152" s="249"/>
      <c r="Q152" s="249"/>
      <c r="R152" s="107"/>
      <c r="S152" s="106"/>
      <c r="T152" s="135"/>
      <c r="U152" s="36"/>
      <c r="V152" s="136"/>
      <c r="W152" s="136"/>
      <c r="X152" s="136"/>
      <c r="Y152" s="136"/>
      <c r="Z152" s="136"/>
      <c r="AA152" s="137"/>
      <c r="AR152" s="13"/>
      <c r="AT152" s="13"/>
      <c r="AU152" s="13"/>
      <c r="AY152" s="13"/>
      <c r="BE152" s="138"/>
      <c r="BF152" s="138"/>
      <c r="BG152" s="138"/>
      <c r="BH152" s="138"/>
      <c r="BI152" s="138"/>
      <c r="BJ152" s="13"/>
      <c r="BK152" s="138"/>
      <c r="BL152" s="13"/>
      <c r="BM152" s="13"/>
    </row>
    <row r="153" spans="2:65" s="1" customFormat="1" ht="22.5" customHeight="1">
      <c r="B153" s="105"/>
      <c r="C153" s="132">
        <v>18</v>
      </c>
      <c r="D153" s="132" t="s">
        <v>109</v>
      </c>
      <c r="E153" s="133" t="s">
        <v>140</v>
      </c>
      <c r="F153" s="250" t="s">
        <v>141</v>
      </c>
      <c r="G153" s="249"/>
      <c r="H153" s="249"/>
      <c r="I153" s="249"/>
      <c r="J153" s="134" t="s">
        <v>111</v>
      </c>
      <c r="K153" s="169">
        <v>18</v>
      </c>
      <c r="L153" s="248">
        <v>9.84</v>
      </c>
      <c r="M153" s="249"/>
      <c r="N153" s="248"/>
      <c r="O153" s="249"/>
      <c r="P153" s="249"/>
      <c r="Q153" s="249"/>
      <c r="R153" s="107"/>
      <c r="S153" s="106"/>
      <c r="T153" s="135"/>
      <c r="U153" s="36"/>
      <c r="V153" s="136"/>
      <c r="W153" s="136"/>
      <c r="X153" s="136"/>
      <c r="Y153" s="136"/>
      <c r="Z153" s="136"/>
      <c r="AA153" s="137"/>
      <c r="AR153" s="13"/>
      <c r="AT153" s="13"/>
      <c r="AU153" s="13"/>
      <c r="AY153" s="13"/>
      <c r="BE153" s="138"/>
      <c r="BF153" s="138"/>
      <c r="BG153" s="138"/>
      <c r="BH153" s="138"/>
      <c r="BI153" s="138"/>
      <c r="BJ153" s="13"/>
      <c r="BK153" s="138"/>
      <c r="BL153" s="13"/>
      <c r="BM153" s="13"/>
    </row>
    <row r="154" spans="2:65" s="1" customFormat="1" ht="22.5" customHeight="1">
      <c r="B154" s="105"/>
      <c r="C154" s="186"/>
      <c r="D154" s="175" t="s">
        <v>192</v>
      </c>
      <c r="E154" s="175"/>
      <c r="F154" s="175"/>
      <c r="G154" s="175"/>
      <c r="H154" s="175"/>
      <c r="I154" s="175"/>
      <c r="J154" s="175"/>
      <c r="K154" s="176"/>
      <c r="L154" s="175"/>
      <c r="M154" s="175"/>
      <c r="N154" s="255"/>
      <c r="O154" s="256"/>
      <c r="P154" s="256"/>
      <c r="Q154" s="256"/>
      <c r="R154" s="107"/>
      <c r="S154" s="106"/>
      <c r="T154" s="153"/>
      <c r="U154" s="36"/>
      <c r="V154" s="136"/>
      <c r="W154" s="136"/>
      <c r="X154" s="136"/>
      <c r="Y154" s="136"/>
      <c r="Z154" s="136"/>
      <c r="AA154" s="137"/>
      <c r="AR154" s="13"/>
      <c r="AT154" s="13"/>
      <c r="AU154" s="13"/>
      <c r="AY154" s="13"/>
      <c r="BE154" s="138"/>
      <c r="BF154" s="138"/>
      <c r="BG154" s="138"/>
      <c r="BH154" s="138"/>
      <c r="BI154" s="138"/>
      <c r="BJ154" s="13"/>
      <c r="BK154" s="138"/>
      <c r="BL154" s="13"/>
      <c r="BM154" s="13"/>
    </row>
    <row r="155" spans="2:65" s="1" customFormat="1" ht="22.5" customHeight="1">
      <c r="B155" s="105"/>
      <c r="C155" s="132">
        <v>19</v>
      </c>
      <c r="D155" s="132" t="s">
        <v>109</v>
      </c>
      <c r="E155" s="133" t="s">
        <v>176</v>
      </c>
      <c r="F155" s="250" t="s">
        <v>177</v>
      </c>
      <c r="G155" s="249"/>
      <c r="H155" s="249"/>
      <c r="I155" s="249"/>
      <c r="J155" s="134" t="s">
        <v>171</v>
      </c>
      <c r="K155" s="169">
        <v>15.05</v>
      </c>
      <c r="L155" s="248">
        <v>6</v>
      </c>
      <c r="M155" s="249"/>
      <c r="N155" s="248"/>
      <c r="O155" s="249"/>
      <c r="P155" s="249"/>
      <c r="Q155" s="249"/>
      <c r="R155" s="107"/>
      <c r="S155" s="106"/>
      <c r="T155" s="153"/>
      <c r="U155" s="36"/>
      <c r="V155" s="136"/>
      <c r="W155" s="136"/>
      <c r="X155" s="136"/>
      <c r="Y155" s="136"/>
      <c r="Z155" s="136"/>
      <c r="AA155" s="137"/>
      <c r="AR155" s="13"/>
      <c r="AT155" s="13"/>
      <c r="AU155" s="13"/>
      <c r="AY155" s="13"/>
      <c r="BE155" s="138"/>
      <c r="BF155" s="138"/>
      <c r="BG155" s="138"/>
      <c r="BH155" s="138"/>
      <c r="BI155" s="138"/>
      <c r="BJ155" s="13"/>
      <c r="BK155" s="138"/>
      <c r="BL155" s="13"/>
      <c r="BM155" s="13"/>
    </row>
    <row r="156" spans="2:65" s="1" customFormat="1" ht="22.5" customHeight="1">
      <c r="B156" s="105"/>
      <c r="C156" s="132">
        <v>20</v>
      </c>
      <c r="D156" s="132" t="s">
        <v>109</v>
      </c>
      <c r="E156" s="133" t="s">
        <v>178</v>
      </c>
      <c r="F156" s="250" t="s">
        <v>179</v>
      </c>
      <c r="G156" s="249"/>
      <c r="H156" s="249"/>
      <c r="I156" s="249"/>
      <c r="J156" s="134" t="s">
        <v>171</v>
      </c>
      <c r="K156" s="169">
        <v>23.1</v>
      </c>
      <c r="L156" s="248">
        <v>1</v>
      </c>
      <c r="M156" s="249"/>
      <c r="N156" s="248"/>
      <c r="O156" s="249"/>
      <c r="P156" s="249"/>
      <c r="Q156" s="249"/>
      <c r="R156" s="107"/>
      <c r="S156" s="106"/>
      <c r="T156" s="153"/>
      <c r="U156" s="36"/>
      <c r="V156" s="136"/>
      <c r="W156" s="136"/>
      <c r="X156" s="136"/>
      <c r="Y156" s="136"/>
      <c r="Z156" s="136"/>
      <c r="AA156" s="137"/>
      <c r="AR156" s="13"/>
      <c r="AT156" s="13"/>
      <c r="AU156" s="13"/>
      <c r="AY156" s="13"/>
      <c r="BE156" s="138"/>
      <c r="BF156" s="138"/>
      <c r="BG156" s="138"/>
      <c r="BH156" s="138"/>
      <c r="BI156" s="138"/>
      <c r="BJ156" s="13"/>
      <c r="BK156" s="138"/>
      <c r="BL156" s="13"/>
      <c r="BM156" s="13"/>
    </row>
    <row r="157" spans="2:65" s="191" customFormat="1" ht="29.85" customHeight="1">
      <c r="B157" s="185"/>
      <c r="C157" s="186"/>
      <c r="D157" s="175" t="s">
        <v>94</v>
      </c>
      <c r="E157" s="175"/>
      <c r="F157" s="175"/>
      <c r="G157" s="175"/>
      <c r="H157" s="175"/>
      <c r="I157" s="175"/>
      <c r="J157" s="175"/>
      <c r="K157" s="176"/>
      <c r="L157" s="175"/>
      <c r="M157" s="175"/>
      <c r="N157" s="257"/>
      <c r="O157" s="257"/>
      <c r="P157" s="257"/>
      <c r="Q157" s="257"/>
      <c r="R157" s="187"/>
      <c r="S157" s="186"/>
      <c r="T157" s="188"/>
      <c r="U157" s="186"/>
      <c r="V157" s="186"/>
      <c r="W157" s="189"/>
      <c r="X157" s="186"/>
      <c r="Y157" s="189"/>
      <c r="Z157" s="186"/>
      <c r="AA157" s="190"/>
      <c r="AR157" s="192"/>
      <c r="AT157" s="193"/>
      <c r="AU157" s="193"/>
      <c r="AY157" s="192"/>
      <c r="BK157" s="194"/>
    </row>
    <row r="158" spans="2:65" s="1" customFormat="1" ht="22.5" customHeight="1">
      <c r="B158" s="105"/>
      <c r="C158" s="132">
        <v>21</v>
      </c>
      <c r="D158" s="132" t="s">
        <v>109</v>
      </c>
      <c r="E158" s="133" t="s">
        <v>142</v>
      </c>
      <c r="F158" s="250" t="s">
        <v>143</v>
      </c>
      <c r="G158" s="249"/>
      <c r="H158" s="249"/>
      <c r="I158" s="249"/>
      <c r="J158" s="134" t="s">
        <v>111</v>
      </c>
      <c r="K158" s="169">
        <v>1</v>
      </c>
      <c r="L158" s="248">
        <v>500</v>
      </c>
      <c r="M158" s="249"/>
      <c r="N158" s="248"/>
      <c r="O158" s="249"/>
      <c r="P158" s="249"/>
      <c r="Q158" s="249"/>
      <c r="R158" s="107"/>
      <c r="S158" s="106"/>
      <c r="T158" s="135"/>
      <c r="U158" s="36"/>
      <c r="V158" s="136"/>
      <c r="W158" s="136"/>
      <c r="X158" s="136"/>
      <c r="Y158" s="136"/>
      <c r="Z158" s="136"/>
      <c r="AA158" s="137"/>
      <c r="AR158" s="13"/>
      <c r="AT158" s="13"/>
      <c r="AU158" s="13"/>
      <c r="AY158" s="13"/>
      <c r="BE158" s="138"/>
      <c r="BF158" s="138"/>
      <c r="BG158" s="138"/>
      <c r="BH158" s="138"/>
      <c r="BI158" s="138"/>
      <c r="BJ158" s="13"/>
      <c r="BK158" s="138"/>
      <c r="BL158" s="13"/>
      <c r="BM158" s="13"/>
    </row>
    <row r="159" spans="2:65" s="9" customFormat="1" ht="29.85" customHeight="1">
      <c r="B159" s="122"/>
      <c r="C159" s="198"/>
      <c r="D159" s="199" t="s">
        <v>95</v>
      </c>
      <c r="E159" s="199"/>
      <c r="F159" s="199"/>
      <c r="G159" s="199"/>
      <c r="H159" s="199"/>
      <c r="I159" s="199"/>
      <c r="J159" s="199"/>
      <c r="K159" s="200"/>
      <c r="L159" s="199"/>
      <c r="M159" s="199"/>
      <c r="N159" s="253"/>
      <c r="O159" s="254"/>
      <c r="P159" s="254"/>
      <c r="Q159" s="254"/>
      <c r="R159" s="125"/>
      <c r="S159" s="123"/>
      <c r="T159" s="126"/>
      <c r="U159" s="123"/>
      <c r="V159" s="123"/>
      <c r="W159" s="127"/>
      <c r="X159" s="123"/>
      <c r="Y159" s="127"/>
      <c r="Z159" s="123"/>
      <c r="AA159" s="128"/>
      <c r="AR159" s="129"/>
      <c r="AT159" s="130"/>
      <c r="AU159" s="130"/>
      <c r="AY159" s="129"/>
      <c r="BK159" s="131"/>
    </row>
    <row r="160" spans="2:65" s="9" customFormat="1" ht="14.85" customHeight="1">
      <c r="B160" s="122"/>
      <c r="C160" s="186"/>
      <c r="D160" s="175" t="s">
        <v>181</v>
      </c>
      <c r="E160" s="175"/>
      <c r="F160" s="175"/>
      <c r="G160" s="175"/>
      <c r="H160" s="175"/>
      <c r="I160" s="175"/>
      <c r="J160" s="175"/>
      <c r="K160" s="176"/>
      <c r="L160" s="175"/>
      <c r="M160" s="175"/>
      <c r="N160" s="255"/>
      <c r="O160" s="256"/>
      <c r="P160" s="256"/>
      <c r="Q160" s="256"/>
      <c r="R160" s="125"/>
      <c r="S160" s="123"/>
      <c r="T160" s="126"/>
      <c r="U160" s="123"/>
      <c r="V160" s="123"/>
      <c r="W160" s="127"/>
      <c r="X160" s="123"/>
      <c r="Y160" s="127"/>
      <c r="Z160" s="123"/>
      <c r="AA160" s="128"/>
      <c r="AR160" s="129"/>
      <c r="AT160" s="130"/>
      <c r="AU160" s="130"/>
      <c r="AY160" s="129"/>
      <c r="BK160" s="131"/>
    </row>
    <row r="161" spans="2:65" s="1" customFormat="1" ht="22.5" customHeight="1">
      <c r="B161" s="105"/>
      <c r="C161" s="139">
        <v>22</v>
      </c>
      <c r="D161" s="139" t="s">
        <v>144</v>
      </c>
      <c r="E161" s="140" t="s">
        <v>145</v>
      </c>
      <c r="F161" s="261" t="s">
        <v>182</v>
      </c>
      <c r="G161" s="260"/>
      <c r="H161" s="260"/>
      <c r="I161" s="260"/>
      <c r="J161" s="141" t="s">
        <v>111</v>
      </c>
      <c r="K161" s="170">
        <v>1</v>
      </c>
      <c r="L161" s="259">
        <v>833.56</v>
      </c>
      <c r="M161" s="260"/>
      <c r="N161" s="259"/>
      <c r="O161" s="249"/>
      <c r="P161" s="249"/>
      <c r="Q161" s="249"/>
      <c r="R161" s="107"/>
      <c r="S161" s="106"/>
      <c r="T161" s="135"/>
      <c r="U161" s="36"/>
      <c r="V161" s="136"/>
      <c r="W161" s="136"/>
      <c r="X161" s="136"/>
      <c r="Y161" s="136"/>
      <c r="Z161" s="136"/>
      <c r="AA161" s="137"/>
      <c r="AR161" s="13"/>
      <c r="AT161" s="13"/>
      <c r="AU161" s="13"/>
      <c r="AY161" s="13"/>
      <c r="BE161" s="138"/>
      <c r="BF161" s="138"/>
      <c r="BG161" s="138"/>
      <c r="BH161" s="138"/>
      <c r="BI161" s="138"/>
      <c r="BJ161" s="13"/>
      <c r="BK161" s="138"/>
      <c r="BL161" s="13"/>
      <c r="BM161" s="13"/>
    </row>
    <row r="162" spans="2:65" s="9" customFormat="1" ht="22.35" customHeight="1">
      <c r="B162" s="122"/>
      <c r="C162" s="186"/>
      <c r="D162" s="175" t="s">
        <v>96</v>
      </c>
      <c r="E162" s="175"/>
      <c r="F162" s="175"/>
      <c r="G162" s="175"/>
      <c r="H162" s="175"/>
      <c r="I162" s="175"/>
      <c r="J162" s="175"/>
      <c r="K162" s="176"/>
      <c r="L162" s="175"/>
      <c r="M162" s="175"/>
      <c r="N162" s="255"/>
      <c r="O162" s="256"/>
      <c r="P162" s="256"/>
      <c r="Q162" s="256"/>
      <c r="R162" s="125"/>
      <c r="S162" s="123"/>
      <c r="T162" s="126"/>
      <c r="U162" s="123"/>
      <c r="V162" s="123"/>
      <c r="W162" s="127"/>
      <c r="X162" s="123"/>
      <c r="Y162" s="127"/>
      <c r="Z162" s="123"/>
      <c r="AA162" s="128"/>
      <c r="AR162" s="129"/>
      <c r="AT162" s="130"/>
      <c r="AU162" s="130"/>
      <c r="AY162" s="129"/>
      <c r="BK162" s="131"/>
    </row>
    <row r="163" spans="2:65" s="1" customFormat="1" ht="31.5" customHeight="1">
      <c r="B163" s="105"/>
      <c r="C163" s="139">
        <v>23</v>
      </c>
      <c r="D163" s="139" t="s">
        <v>144</v>
      </c>
      <c r="E163" s="140" t="s">
        <v>146</v>
      </c>
      <c r="F163" s="261" t="s">
        <v>184</v>
      </c>
      <c r="G163" s="260"/>
      <c r="H163" s="260"/>
      <c r="I163" s="260"/>
      <c r="J163" s="141" t="s">
        <v>111</v>
      </c>
      <c r="K163" s="170">
        <v>6</v>
      </c>
      <c r="L163" s="259">
        <v>46</v>
      </c>
      <c r="M163" s="260"/>
      <c r="N163" s="259"/>
      <c r="O163" s="249"/>
      <c r="P163" s="249"/>
      <c r="Q163" s="249"/>
      <c r="R163" s="107"/>
      <c r="S163" s="106"/>
      <c r="T163" s="135"/>
      <c r="U163" s="36"/>
      <c r="V163" s="136"/>
      <c r="W163" s="136"/>
      <c r="X163" s="136"/>
      <c r="Y163" s="136"/>
      <c r="Z163" s="136"/>
      <c r="AA163" s="137"/>
      <c r="AR163" s="13"/>
      <c r="AT163" s="13"/>
      <c r="AU163" s="13"/>
      <c r="AY163" s="13"/>
      <c r="BE163" s="138"/>
      <c r="BF163" s="138"/>
      <c r="BG163" s="138"/>
      <c r="BH163" s="138"/>
      <c r="BI163" s="138"/>
      <c r="BJ163" s="13"/>
      <c r="BK163" s="138"/>
      <c r="BL163" s="13"/>
      <c r="BM163" s="13"/>
    </row>
    <row r="164" spans="2:65" s="1" customFormat="1" ht="31.5" customHeight="1">
      <c r="B164" s="105"/>
      <c r="C164" s="139">
        <v>24</v>
      </c>
      <c r="D164" s="139" t="s">
        <v>144</v>
      </c>
      <c r="E164" s="140" t="s">
        <v>147</v>
      </c>
      <c r="F164" s="261" t="s">
        <v>185</v>
      </c>
      <c r="G164" s="260"/>
      <c r="H164" s="260"/>
      <c r="I164" s="260"/>
      <c r="J164" s="141" t="s">
        <v>111</v>
      </c>
      <c r="K164" s="170">
        <v>2</v>
      </c>
      <c r="L164" s="259">
        <v>147</v>
      </c>
      <c r="M164" s="260"/>
      <c r="N164" s="259"/>
      <c r="O164" s="249"/>
      <c r="P164" s="249"/>
      <c r="Q164" s="249"/>
      <c r="R164" s="107"/>
      <c r="S164" s="106"/>
      <c r="T164" s="135"/>
      <c r="U164" s="36"/>
      <c r="V164" s="136"/>
      <c r="W164" s="136"/>
      <c r="X164" s="136"/>
      <c r="Y164" s="136"/>
      <c r="Z164" s="136"/>
      <c r="AA164" s="137"/>
      <c r="AR164" s="13"/>
      <c r="AT164" s="13"/>
      <c r="AU164" s="13"/>
      <c r="AY164" s="13"/>
      <c r="BE164" s="138"/>
      <c r="BF164" s="138"/>
      <c r="BG164" s="138"/>
      <c r="BH164" s="138"/>
      <c r="BI164" s="138"/>
      <c r="BJ164" s="13"/>
      <c r="BK164" s="138"/>
      <c r="BL164" s="13"/>
      <c r="BM164" s="13"/>
    </row>
    <row r="165" spans="2:65" s="1" customFormat="1" ht="22.5" customHeight="1">
      <c r="B165" s="105"/>
      <c r="C165" s="139">
        <v>25</v>
      </c>
      <c r="D165" s="139" t="s">
        <v>144</v>
      </c>
      <c r="E165" s="140" t="s">
        <v>148</v>
      </c>
      <c r="F165" s="261" t="s">
        <v>117</v>
      </c>
      <c r="G165" s="260"/>
      <c r="H165" s="260"/>
      <c r="I165" s="260"/>
      <c r="J165" s="141" t="s">
        <v>111</v>
      </c>
      <c r="K165" s="170">
        <v>1</v>
      </c>
      <c r="L165" s="259">
        <v>2.3199999999999998</v>
      </c>
      <c r="M165" s="260"/>
      <c r="N165" s="259"/>
      <c r="O165" s="249"/>
      <c r="P165" s="249"/>
      <c r="Q165" s="249"/>
      <c r="R165" s="107"/>
      <c r="S165" s="106"/>
      <c r="T165" s="135"/>
      <c r="U165" s="36"/>
      <c r="V165" s="136"/>
      <c r="W165" s="136"/>
      <c r="X165" s="136"/>
      <c r="Y165" s="136"/>
      <c r="Z165" s="136"/>
      <c r="AA165" s="137"/>
      <c r="AR165" s="13"/>
      <c r="AT165" s="13"/>
      <c r="AU165" s="13"/>
      <c r="AY165" s="13"/>
      <c r="BE165" s="138"/>
      <c r="BF165" s="138"/>
      <c r="BG165" s="138"/>
      <c r="BH165" s="138"/>
      <c r="BI165" s="138"/>
      <c r="BJ165" s="13"/>
      <c r="BK165" s="138"/>
      <c r="BL165" s="13"/>
      <c r="BM165" s="13"/>
    </row>
    <row r="166" spans="2:65" s="1" customFormat="1" ht="22.5" customHeight="1">
      <c r="B166" s="105"/>
      <c r="C166" s="139">
        <v>26</v>
      </c>
      <c r="D166" s="139" t="s">
        <v>144</v>
      </c>
      <c r="E166" s="140" t="s">
        <v>149</v>
      </c>
      <c r="F166" s="261" t="s">
        <v>119</v>
      </c>
      <c r="G166" s="260"/>
      <c r="H166" s="260"/>
      <c r="I166" s="260"/>
      <c r="J166" s="141" t="s">
        <v>111</v>
      </c>
      <c r="K166" s="170">
        <v>1</v>
      </c>
      <c r="L166" s="259">
        <v>4.43</v>
      </c>
      <c r="M166" s="260"/>
      <c r="N166" s="259"/>
      <c r="O166" s="249"/>
      <c r="P166" s="249"/>
      <c r="Q166" s="249"/>
      <c r="R166" s="107"/>
      <c r="S166" s="106"/>
      <c r="T166" s="135"/>
      <c r="U166" s="36"/>
      <c r="V166" s="136"/>
      <c r="W166" s="136"/>
      <c r="X166" s="136"/>
      <c r="Y166" s="136"/>
      <c r="Z166" s="136"/>
      <c r="AA166" s="137"/>
      <c r="AR166" s="13"/>
      <c r="AT166" s="13"/>
      <c r="AU166" s="13"/>
      <c r="AY166" s="13"/>
      <c r="BE166" s="138"/>
      <c r="BF166" s="138"/>
      <c r="BG166" s="138"/>
      <c r="BH166" s="138"/>
      <c r="BI166" s="138"/>
      <c r="BJ166" s="13"/>
      <c r="BK166" s="138"/>
      <c r="BL166" s="13"/>
      <c r="BM166" s="13"/>
    </row>
    <row r="167" spans="2:65" s="1" customFormat="1" ht="22.5" customHeight="1">
      <c r="B167" s="105"/>
      <c r="C167" s="139">
        <v>27</v>
      </c>
      <c r="D167" s="139" t="s">
        <v>144</v>
      </c>
      <c r="E167" s="140" t="s">
        <v>150</v>
      </c>
      <c r="F167" s="261" t="s">
        <v>189</v>
      </c>
      <c r="G167" s="260"/>
      <c r="H167" s="260"/>
      <c r="I167" s="260"/>
      <c r="J167" s="141" t="s">
        <v>111</v>
      </c>
      <c r="K167" s="170">
        <v>12</v>
      </c>
      <c r="L167" s="259">
        <v>9.68</v>
      </c>
      <c r="M167" s="260"/>
      <c r="N167" s="259"/>
      <c r="O167" s="249"/>
      <c r="P167" s="249"/>
      <c r="Q167" s="249"/>
      <c r="R167" s="107"/>
      <c r="S167" s="106"/>
      <c r="T167" s="135"/>
      <c r="U167" s="36"/>
      <c r="V167" s="136"/>
      <c r="W167" s="136"/>
      <c r="X167" s="136"/>
      <c r="Y167" s="136"/>
      <c r="Z167" s="136"/>
      <c r="AA167" s="137"/>
      <c r="AR167" s="13"/>
      <c r="AT167" s="13"/>
      <c r="AU167" s="13"/>
      <c r="AY167" s="13"/>
      <c r="BE167" s="138"/>
      <c r="BF167" s="138"/>
      <c r="BG167" s="138"/>
      <c r="BH167" s="138"/>
      <c r="BI167" s="138"/>
      <c r="BJ167" s="13"/>
      <c r="BK167" s="138"/>
      <c r="BL167" s="13"/>
      <c r="BM167" s="13"/>
    </row>
    <row r="168" spans="2:65" s="1" customFormat="1" ht="22.5" customHeight="1">
      <c r="B168" s="105"/>
      <c r="C168" s="139">
        <v>28</v>
      </c>
      <c r="D168" s="139" t="s">
        <v>144</v>
      </c>
      <c r="E168" s="140" t="s">
        <v>151</v>
      </c>
      <c r="F168" s="261" t="s">
        <v>190</v>
      </c>
      <c r="G168" s="260"/>
      <c r="H168" s="260"/>
      <c r="I168" s="260"/>
      <c r="J168" s="141" t="s">
        <v>111</v>
      </c>
      <c r="K168" s="170">
        <v>2</v>
      </c>
      <c r="L168" s="259">
        <v>4.25</v>
      </c>
      <c r="M168" s="260"/>
      <c r="N168" s="259"/>
      <c r="O168" s="249"/>
      <c r="P168" s="249"/>
      <c r="Q168" s="249"/>
      <c r="R168" s="107"/>
      <c r="S168" s="106"/>
      <c r="T168" s="135"/>
      <c r="U168" s="36"/>
      <c r="V168" s="136"/>
      <c r="W168" s="136"/>
      <c r="X168" s="136"/>
      <c r="Y168" s="136"/>
      <c r="Z168" s="136"/>
      <c r="AA168" s="137"/>
      <c r="AR168" s="13"/>
      <c r="AT168" s="13"/>
      <c r="AU168" s="13"/>
      <c r="AY168" s="13"/>
      <c r="BE168" s="138"/>
      <c r="BF168" s="138"/>
      <c r="BG168" s="138"/>
      <c r="BH168" s="138"/>
      <c r="BI168" s="138"/>
      <c r="BJ168" s="13"/>
      <c r="BK168" s="138"/>
      <c r="BL168" s="13"/>
      <c r="BM168" s="13"/>
    </row>
    <row r="169" spans="2:65" s="9" customFormat="1" ht="22.35" customHeight="1">
      <c r="B169" s="122"/>
      <c r="C169" s="186"/>
      <c r="D169" s="175" t="s">
        <v>97</v>
      </c>
      <c r="E169" s="175"/>
      <c r="F169" s="175"/>
      <c r="G169" s="175"/>
      <c r="H169" s="175"/>
      <c r="I169" s="175"/>
      <c r="J169" s="175"/>
      <c r="K169" s="176"/>
      <c r="L169" s="175"/>
      <c r="M169" s="175"/>
      <c r="N169" s="255"/>
      <c r="O169" s="256"/>
      <c r="P169" s="256"/>
      <c r="Q169" s="256"/>
      <c r="R169" s="125"/>
      <c r="S169" s="123"/>
      <c r="T169" s="126"/>
      <c r="U169" s="123"/>
      <c r="V169" s="123"/>
      <c r="W169" s="127"/>
      <c r="X169" s="123"/>
      <c r="Y169" s="127"/>
      <c r="Z169" s="123"/>
      <c r="AA169" s="128"/>
      <c r="AR169" s="129"/>
      <c r="AT169" s="130"/>
      <c r="AU169" s="130"/>
      <c r="AY169" s="129"/>
      <c r="BK169" s="131"/>
    </row>
    <row r="170" spans="2:65" s="1" customFormat="1" ht="31.5" customHeight="1">
      <c r="B170" s="105"/>
      <c r="C170" s="139">
        <v>29</v>
      </c>
      <c r="D170" s="139" t="s">
        <v>144</v>
      </c>
      <c r="E170" s="140" t="s">
        <v>152</v>
      </c>
      <c r="F170" s="261" t="s">
        <v>121</v>
      </c>
      <c r="G170" s="260"/>
      <c r="H170" s="260"/>
      <c r="I170" s="260"/>
      <c r="J170" s="141" t="s">
        <v>111</v>
      </c>
      <c r="K170" s="170">
        <v>23</v>
      </c>
      <c r="L170" s="259">
        <v>1.84</v>
      </c>
      <c r="M170" s="260"/>
      <c r="N170" s="259"/>
      <c r="O170" s="249"/>
      <c r="P170" s="249"/>
      <c r="Q170" s="249"/>
      <c r="R170" s="107"/>
      <c r="S170" s="106"/>
      <c r="T170" s="135"/>
      <c r="U170" s="36"/>
      <c r="V170" s="136"/>
      <c r="W170" s="136"/>
      <c r="X170" s="136"/>
      <c r="Y170" s="136"/>
      <c r="Z170" s="136"/>
      <c r="AA170" s="137"/>
      <c r="AR170" s="13"/>
      <c r="AT170" s="13"/>
      <c r="AU170" s="13"/>
      <c r="AY170" s="13"/>
      <c r="BE170" s="138"/>
      <c r="BF170" s="138"/>
      <c r="BG170" s="138"/>
      <c r="BH170" s="138"/>
      <c r="BI170" s="138"/>
      <c r="BJ170" s="13"/>
      <c r="BK170" s="138"/>
      <c r="BL170" s="13"/>
      <c r="BM170" s="13"/>
    </row>
    <row r="171" spans="2:65" s="9" customFormat="1" ht="22.35" customHeight="1">
      <c r="B171" s="122"/>
      <c r="C171" s="186"/>
      <c r="D171" s="175" t="s">
        <v>98</v>
      </c>
      <c r="E171" s="175"/>
      <c r="F171" s="175"/>
      <c r="G171" s="175"/>
      <c r="H171" s="175"/>
      <c r="I171" s="175"/>
      <c r="J171" s="175"/>
      <c r="K171" s="176"/>
      <c r="L171" s="175"/>
      <c r="M171" s="175"/>
      <c r="N171" s="255"/>
      <c r="O171" s="256"/>
      <c r="P171" s="256"/>
      <c r="Q171" s="256"/>
      <c r="R171" s="125"/>
      <c r="S171" s="123"/>
      <c r="T171" s="126"/>
      <c r="U171" s="123"/>
      <c r="V171" s="123"/>
      <c r="W171" s="127"/>
      <c r="X171" s="123"/>
      <c r="Y171" s="127"/>
      <c r="Z171" s="123"/>
      <c r="AA171" s="128"/>
      <c r="AR171" s="129"/>
      <c r="AT171" s="130"/>
      <c r="AU171" s="130"/>
      <c r="AY171" s="129"/>
      <c r="BK171" s="131"/>
    </row>
    <row r="172" spans="2:65" s="1" customFormat="1" ht="22.5" customHeight="1">
      <c r="B172" s="105"/>
      <c r="C172" s="139">
        <v>30</v>
      </c>
      <c r="D172" s="139" t="s">
        <v>144</v>
      </c>
      <c r="E172" s="140" t="s">
        <v>153</v>
      </c>
      <c r="F172" s="261" t="s">
        <v>186</v>
      </c>
      <c r="G172" s="260"/>
      <c r="H172" s="260"/>
      <c r="I172" s="260"/>
      <c r="J172" s="141" t="s">
        <v>123</v>
      </c>
      <c r="K172" s="170">
        <v>50</v>
      </c>
      <c r="L172" s="259">
        <v>1.01</v>
      </c>
      <c r="M172" s="260"/>
      <c r="N172" s="259"/>
      <c r="O172" s="249"/>
      <c r="P172" s="249"/>
      <c r="Q172" s="249"/>
      <c r="R172" s="107"/>
      <c r="S172" s="106"/>
      <c r="T172" s="135"/>
      <c r="U172" s="36"/>
      <c r="V172" s="136"/>
      <c r="W172" s="136"/>
      <c r="X172" s="136"/>
      <c r="Y172" s="136"/>
      <c r="Z172" s="136"/>
      <c r="AA172" s="137"/>
      <c r="AR172" s="13"/>
      <c r="AT172" s="13"/>
      <c r="AU172" s="13"/>
      <c r="AY172" s="13"/>
      <c r="BE172" s="138"/>
      <c r="BF172" s="138"/>
      <c r="BG172" s="138"/>
      <c r="BH172" s="138"/>
      <c r="BI172" s="138"/>
      <c r="BJ172" s="13"/>
      <c r="BK172" s="138"/>
      <c r="BL172" s="13"/>
      <c r="BM172" s="13"/>
    </row>
    <row r="173" spans="2:65" s="1" customFormat="1" ht="22.5" customHeight="1">
      <c r="B173" s="105"/>
      <c r="C173" s="139">
        <v>31</v>
      </c>
      <c r="D173" s="139" t="s">
        <v>144</v>
      </c>
      <c r="E173" s="140" t="s">
        <v>154</v>
      </c>
      <c r="F173" s="261" t="s">
        <v>187</v>
      </c>
      <c r="G173" s="260"/>
      <c r="H173" s="260"/>
      <c r="I173" s="260"/>
      <c r="J173" s="141" t="s">
        <v>123</v>
      </c>
      <c r="K173" s="170">
        <v>100</v>
      </c>
      <c r="L173" s="259">
        <v>1.46</v>
      </c>
      <c r="M173" s="260"/>
      <c r="N173" s="259"/>
      <c r="O173" s="249"/>
      <c r="P173" s="249"/>
      <c r="Q173" s="249"/>
      <c r="R173" s="107"/>
      <c r="S173" s="106"/>
      <c r="T173" s="135"/>
      <c r="U173" s="36"/>
      <c r="V173" s="136"/>
      <c r="W173" s="136"/>
      <c r="X173" s="136"/>
      <c r="Y173" s="136"/>
      <c r="Z173" s="136"/>
      <c r="AA173" s="137"/>
      <c r="AR173" s="13"/>
      <c r="AT173" s="13"/>
      <c r="AU173" s="13"/>
      <c r="AY173" s="13"/>
      <c r="BE173" s="138"/>
      <c r="BF173" s="138"/>
      <c r="BG173" s="138"/>
      <c r="BH173" s="138"/>
      <c r="BI173" s="138"/>
      <c r="BJ173" s="13"/>
      <c r="BK173" s="138"/>
      <c r="BL173" s="13"/>
      <c r="BM173" s="13"/>
    </row>
    <row r="174" spans="2:65" s="1" customFormat="1" ht="22.5" customHeight="1">
      <c r="B174" s="105"/>
      <c r="C174" s="139">
        <v>32</v>
      </c>
      <c r="D174" s="139" t="s">
        <v>144</v>
      </c>
      <c r="E174" s="140" t="s">
        <v>155</v>
      </c>
      <c r="F174" s="261" t="s">
        <v>126</v>
      </c>
      <c r="G174" s="260"/>
      <c r="H174" s="260"/>
      <c r="I174" s="260"/>
      <c r="J174" s="141" t="s">
        <v>111</v>
      </c>
      <c r="K174" s="170">
        <v>25</v>
      </c>
      <c r="L174" s="259">
        <v>0.21</v>
      </c>
      <c r="M174" s="260"/>
      <c r="N174" s="259"/>
      <c r="O174" s="249"/>
      <c r="P174" s="249"/>
      <c r="Q174" s="249"/>
      <c r="R174" s="107"/>
      <c r="S174" s="106"/>
      <c r="T174" s="135"/>
      <c r="U174" s="36"/>
      <c r="V174" s="136"/>
      <c r="W174" s="136"/>
      <c r="X174" s="136"/>
      <c r="Y174" s="136"/>
      <c r="Z174" s="136"/>
      <c r="AA174" s="137"/>
      <c r="AR174" s="13"/>
      <c r="AT174" s="13"/>
      <c r="AU174" s="13"/>
      <c r="AY174" s="13"/>
      <c r="BE174" s="138"/>
      <c r="BF174" s="138"/>
      <c r="BG174" s="138"/>
      <c r="BH174" s="138"/>
      <c r="BI174" s="138"/>
      <c r="BJ174" s="13"/>
      <c r="BK174" s="138"/>
      <c r="BL174" s="13"/>
      <c r="BM174" s="13"/>
    </row>
    <row r="175" spans="2:65" s="9" customFormat="1" ht="22.35" customHeight="1">
      <c r="B175" s="122"/>
      <c r="C175" s="186"/>
      <c r="D175" s="175" t="s">
        <v>99</v>
      </c>
      <c r="E175" s="175"/>
      <c r="F175" s="175"/>
      <c r="G175" s="175"/>
      <c r="H175" s="175"/>
      <c r="I175" s="175"/>
      <c r="J175" s="175"/>
      <c r="K175" s="176"/>
      <c r="L175" s="175"/>
      <c r="M175" s="175"/>
      <c r="N175" s="255"/>
      <c r="O175" s="256"/>
      <c r="P175" s="256"/>
      <c r="Q175" s="256"/>
      <c r="R175" s="125"/>
      <c r="S175" s="123"/>
      <c r="T175" s="126"/>
      <c r="U175" s="123"/>
      <c r="V175" s="123"/>
      <c r="W175" s="127"/>
      <c r="X175" s="123"/>
      <c r="Y175" s="127"/>
      <c r="Z175" s="123"/>
      <c r="AA175" s="128"/>
      <c r="AR175" s="129"/>
      <c r="AT175" s="130"/>
      <c r="AU175" s="130"/>
      <c r="AY175" s="129"/>
      <c r="BK175" s="131"/>
    </row>
    <row r="176" spans="2:65" s="1" customFormat="1" ht="22.5" customHeight="1">
      <c r="B176" s="105"/>
      <c r="C176" s="139">
        <v>33</v>
      </c>
      <c r="D176" s="139" t="s">
        <v>144</v>
      </c>
      <c r="E176" s="140" t="s">
        <v>156</v>
      </c>
      <c r="F176" s="261" t="s">
        <v>132</v>
      </c>
      <c r="G176" s="260"/>
      <c r="H176" s="260"/>
      <c r="I176" s="260"/>
      <c r="J176" s="141" t="s">
        <v>111</v>
      </c>
      <c r="K176" s="170">
        <v>1</v>
      </c>
      <c r="L176" s="259">
        <v>124.11</v>
      </c>
      <c r="M176" s="260"/>
      <c r="N176" s="259"/>
      <c r="O176" s="249"/>
      <c r="P176" s="249"/>
      <c r="Q176" s="249"/>
      <c r="R176" s="107"/>
      <c r="S176" s="106"/>
      <c r="T176" s="135"/>
      <c r="U176" s="36"/>
      <c r="V176" s="136"/>
      <c r="W176" s="136"/>
      <c r="X176" s="136"/>
      <c r="Y176" s="136"/>
      <c r="Z176" s="136"/>
      <c r="AA176" s="137"/>
      <c r="AR176" s="13"/>
      <c r="AT176" s="13"/>
      <c r="AU176" s="13"/>
      <c r="AY176" s="13"/>
      <c r="BE176" s="138"/>
      <c r="BF176" s="138"/>
      <c r="BG176" s="138"/>
      <c r="BH176" s="138"/>
      <c r="BI176" s="138"/>
      <c r="BJ176" s="13"/>
      <c r="BK176" s="138"/>
      <c r="BL176" s="13"/>
      <c r="BM176" s="13"/>
    </row>
    <row r="177" spans="2:65" s="1" customFormat="1" ht="22.5" customHeight="1">
      <c r="B177" s="105"/>
      <c r="C177" s="139">
        <v>34</v>
      </c>
      <c r="D177" s="139" t="s">
        <v>144</v>
      </c>
      <c r="E177" s="140" t="s">
        <v>157</v>
      </c>
      <c r="F177" s="261" t="s">
        <v>134</v>
      </c>
      <c r="G177" s="260"/>
      <c r="H177" s="260"/>
      <c r="I177" s="260"/>
      <c r="J177" s="141" t="s">
        <v>111</v>
      </c>
      <c r="K177" s="170">
        <v>1</v>
      </c>
      <c r="L177" s="259">
        <v>2.64</v>
      </c>
      <c r="M177" s="260"/>
      <c r="N177" s="259"/>
      <c r="O177" s="249"/>
      <c r="P177" s="249"/>
      <c r="Q177" s="249"/>
      <c r="R177" s="107"/>
      <c r="S177" s="106"/>
      <c r="T177" s="135"/>
      <c r="U177" s="36"/>
      <c r="V177" s="136"/>
      <c r="W177" s="136"/>
      <c r="X177" s="136"/>
      <c r="Y177" s="136"/>
      <c r="Z177" s="136"/>
      <c r="AA177" s="137"/>
      <c r="AR177" s="13"/>
      <c r="AT177" s="13"/>
      <c r="AU177" s="13"/>
      <c r="AY177" s="13"/>
      <c r="BE177" s="138"/>
      <c r="BF177" s="138"/>
      <c r="BG177" s="138"/>
      <c r="BH177" s="138"/>
      <c r="BI177" s="138"/>
      <c r="BJ177" s="13"/>
      <c r="BK177" s="138"/>
      <c r="BL177" s="13"/>
      <c r="BM177" s="13"/>
    </row>
    <row r="178" spans="2:65" s="1" customFormat="1" ht="22.5" customHeight="1">
      <c r="B178" s="105"/>
      <c r="C178" s="139">
        <v>35</v>
      </c>
      <c r="D178" s="139" t="s">
        <v>144</v>
      </c>
      <c r="E178" s="140" t="s">
        <v>158</v>
      </c>
      <c r="F178" s="261" t="s">
        <v>136</v>
      </c>
      <c r="G178" s="260"/>
      <c r="H178" s="260"/>
      <c r="I178" s="260"/>
      <c r="J178" s="141" t="s">
        <v>111</v>
      </c>
      <c r="K178" s="170">
        <v>17</v>
      </c>
      <c r="L178" s="259">
        <v>10.51</v>
      </c>
      <c r="M178" s="260"/>
      <c r="N178" s="259"/>
      <c r="O178" s="249"/>
      <c r="P178" s="249"/>
      <c r="Q178" s="249"/>
      <c r="R178" s="107"/>
      <c r="S178" s="106"/>
      <c r="T178" s="135"/>
      <c r="U178" s="36"/>
      <c r="V178" s="136"/>
      <c r="W178" s="136"/>
      <c r="X178" s="136"/>
      <c r="Y178" s="136"/>
      <c r="Z178" s="136"/>
      <c r="AA178" s="137"/>
      <c r="AR178" s="13"/>
      <c r="AT178" s="13"/>
      <c r="AU178" s="13"/>
      <c r="AY178" s="13"/>
      <c r="BE178" s="138"/>
      <c r="BF178" s="138"/>
      <c r="BG178" s="138"/>
      <c r="BH178" s="138"/>
      <c r="BI178" s="138"/>
      <c r="BJ178" s="13"/>
      <c r="BK178" s="138"/>
      <c r="BL178" s="13"/>
      <c r="BM178" s="13"/>
    </row>
    <row r="179" spans="2:65" s="1" customFormat="1" ht="22.5" customHeight="1">
      <c r="B179" s="105"/>
      <c r="C179" s="139">
        <v>36</v>
      </c>
      <c r="D179" s="139" t="s">
        <v>144</v>
      </c>
      <c r="E179" s="140" t="s">
        <v>159</v>
      </c>
      <c r="F179" s="261" t="s">
        <v>188</v>
      </c>
      <c r="G179" s="260"/>
      <c r="H179" s="260"/>
      <c r="I179" s="260"/>
      <c r="J179" s="141" t="s">
        <v>123</v>
      </c>
      <c r="K179" s="170">
        <v>130</v>
      </c>
      <c r="L179" s="259">
        <v>1.19</v>
      </c>
      <c r="M179" s="260"/>
      <c r="N179" s="259"/>
      <c r="O179" s="249"/>
      <c r="P179" s="249"/>
      <c r="Q179" s="249"/>
      <c r="R179" s="107"/>
      <c r="S179" s="106"/>
      <c r="T179" s="135"/>
      <c r="U179" s="36"/>
      <c r="V179" s="136"/>
      <c r="W179" s="136"/>
      <c r="X179" s="136"/>
      <c r="Y179" s="136"/>
      <c r="Z179" s="136"/>
      <c r="AA179" s="137"/>
      <c r="AR179" s="13"/>
      <c r="AT179" s="13"/>
      <c r="AU179" s="13"/>
      <c r="AY179" s="13"/>
      <c r="BE179" s="138"/>
      <c r="BF179" s="138"/>
      <c r="BG179" s="138"/>
      <c r="BH179" s="138"/>
      <c r="BI179" s="138"/>
      <c r="BJ179" s="13"/>
      <c r="BK179" s="138"/>
      <c r="BL179" s="13"/>
      <c r="BM179" s="13"/>
    </row>
    <row r="180" spans="2:65" s="1" customFormat="1" ht="22.5" customHeight="1">
      <c r="B180" s="105"/>
      <c r="C180" s="139">
        <v>37</v>
      </c>
      <c r="D180" s="139" t="s">
        <v>144</v>
      </c>
      <c r="E180" s="140" t="s">
        <v>160</v>
      </c>
      <c r="F180" s="261" t="s">
        <v>139</v>
      </c>
      <c r="G180" s="260"/>
      <c r="H180" s="260"/>
      <c r="I180" s="260"/>
      <c r="J180" s="141" t="s">
        <v>123</v>
      </c>
      <c r="K180" s="170">
        <v>50</v>
      </c>
      <c r="L180" s="259">
        <v>1.43</v>
      </c>
      <c r="M180" s="260"/>
      <c r="N180" s="259"/>
      <c r="O180" s="249"/>
      <c r="P180" s="249"/>
      <c r="Q180" s="249"/>
      <c r="R180" s="107"/>
      <c r="S180" s="106"/>
      <c r="T180" s="135"/>
      <c r="U180" s="36"/>
      <c r="V180" s="136"/>
      <c r="W180" s="136"/>
      <c r="X180" s="136"/>
      <c r="Y180" s="136"/>
      <c r="Z180" s="136"/>
      <c r="AA180" s="137"/>
      <c r="AR180" s="13"/>
      <c r="AT180" s="13"/>
      <c r="AU180" s="13"/>
      <c r="AY180" s="13"/>
      <c r="BE180" s="138"/>
      <c r="BF180" s="138"/>
      <c r="BG180" s="138"/>
      <c r="BH180" s="138"/>
      <c r="BI180" s="138"/>
      <c r="BJ180" s="13"/>
      <c r="BK180" s="138"/>
      <c r="BL180" s="13"/>
      <c r="BM180" s="13"/>
    </row>
    <row r="181" spans="2:65" s="9" customFormat="1" ht="29.85" customHeight="1">
      <c r="B181" s="122"/>
      <c r="C181" s="186"/>
      <c r="D181" s="175" t="s">
        <v>168</v>
      </c>
      <c r="E181" s="175"/>
      <c r="F181" s="175"/>
      <c r="G181" s="175"/>
      <c r="H181" s="175"/>
      <c r="I181" s="175"/>
      <c r="J181" s="175"/>
      <c r="K181" s="176"/>
      <c r="L181" s="175"/>
      <c r="M181" s="175"/>
      <c r="N181" s="255"/>
      <c r="O181" s="256"/>
      <c r="P181" s="256"/>
      <c r="Q181" s="256"/>
      <c r="R181" s="125"/>
      <c r="S181" s="123"/>
      <c r="T181" s="126"/>
      <c r="U181" s="123"/>
      <c r="V181" s="123"/>
      <c r="W181" s="127"/>
      <c r="X181" s="123"/>
      <c r="Y181" s="127"/>
      <c r="Z181" s="123"/>
      <c r="AA181" s="128"/>
      <c r="AR181" s="129"/>
      <c r="AT181" s="130"/>
      <c r="AU181" s="130"/>
      <c r="AY181" s="129"/>
      <c r="BK181" s="131"/>
    </row>
    <row r="182" spans="2:65" s="1" customFormat="1" ht="31.5" customHeight="1">
      <c r="B182" s="105"/>
      <c r="C182" s="132">
        <v>38</v>
      </c>
      <c r="D182" s="132" t="s">
        <v>109</v>
      </c>
      <c r="E182" s="133" t="s">
        <v>169</v>
      </c>
      <c r="F182" s="250" t="s">
        <v>170</v>
      </c>
      <c r="G182" s="249"/>
      <c r="H182" s="249"/>
      <c r="I182" s="249"/>
      <c r="J182" s="134" t="s">
        <v>171</v>
      </c>
      <c r="K182" s="169">
        <v>23.1</v>
      </c>
      <c r="L182" s="248">
        <v>3</v>
      </c>
      <c r="M182" s="249"/>
      <c r="N182" s="248"/>
      <c r="O182" s="249"/>
      <c r="P182" s="249"/>
      <c r="Q182" s="249"/>
      <c r="R182" s="107"/>
      <c r="S182" s="106"/>
      <c r="T182" s="135"/>
      <c r="U182" s="36"/>
      <c r="V182" s="136"/>
      <c r="W182" s="136"/>
      <c r="X182" s="136"/>
      <c r="Y182" s="136"/>
      <c r="Z182" s="136"/>
      <c r="AA182" s="137"/>
      <c r="AR182" s="13"/>
      <c r="AT182" s="13"/>
      <c r="AU182" s="13"/>
      <c r="AY182" s="13"/>
      <c r="BE182" s="138"/>
      <c r="BF182" s="138"/>
      <c r="BG182" s="138"/>
      <c r="BH182" s="138"/>
      <c r="BI182" s="138"/>
      <c r="BJ182" s="13"/>
      <c r="BK182" s="138"/>
      <c r="BL182" s="13"/>
      <c r="BM182" s="13"/>
    </row>
    <row r="183" spans="2:65" s="9" customFormat="1" ht="29.85" customHeight="1">
      <c r="B183" s="122"/>
      <c r="C183" s="132">
        <v>39</v>
      </c>
      <c r="D183" s="132" t="s">
        <v>109</v>
      </c>
      <c r="E183" s="133" t="s">
        <v>172</v>
      </c>
      <c r="F183" s="250" t="s">
        <v>173</v>
      </c>
      <c r="G183" s="249"/>
      <c r="H183" s="249"/>
      <c r="I183" s="249"/>
      <c r="J183" s="134" t="s">
        <v>171</v>
      </c>
      <c r="K183" s="169">
        <v>23.1</v>
      </c>
      <c r="L183" s="248">
        <v>3</v>
      </c>
      <c r="M183" s="249"/>
      <c r="N183" s="248"/>
      <c r="O183" s="249"/>
      <c r="P183" s="249"/>
      <c r="Q183" s="249"/>
      <c r="R183" s="125"/>
      <c r="S183" s="123"/>
      <c r="T183" s="126"/>
      <c r="U183" s="123"/>
      <c r="V183" s="123"/>
      <c r="W183" s="127"/>
      <c r="X183" s="123"/>
      <c r="Y183" s="127"/>
      <c r="Z183" s="123"/>
      <c r="AA183" s="128"/>
      <c r="AR183" s="129"/>
      <c r="AT183" s="130"/>
      <c r="AU183" s="130"/>
      <c r="AY183" s="129"/>
      <c r="BK183" s="131"/>
    </row>
    <row r="184" spans="2:65" s="1" customFormat="1" ht="22.5" customHeight="1">
      <c r="B184" s="105"/>
      <c r="C184" s="132">
        <v>40</v>
      </c>
      <c r="D184" s="132" t="s">
        <v>109</v>
      </c>
      <c r="E184" s="133" t="s">
        <v>174</v>
      </c>
      <c r="F184" s="250" t="s">
        <v>175</v>
      </c>
      <c r="G184" s="249"/>
      <c r="H184" s="249"/>
      <c r="I184" s="249"/>
      <c r="J184" s="134" t="s">
        <v>171</v>
      </c>
      <c r="K184" s="169">
        <v>23.1</v>
      </c>
      <c r="L184" s="248">
        <v>3</v>
      </c>
      <c r="M184" s="249"/>
      <c r="N184" s="248"/>
      <c r="O184" s="249"/>
      <c r="P184" s="249"/>
      <c r="Q184" s="249"/>
      <c r="R184" s="107"/>
      <c r="S184" s="106"/>
      <c r="T184" s="135"/>
      <c r="U184" s="142"/>
      <c r="V184" s="143"/>
      <c r="W184" s="143"/>
      <c r="X184" s="143"/>
      <c r="Y184" s="143"/>
      <c r="Z184" s="143"/>
      <c r="AA184" s="144"/>
      <c r="AR184" s="13"/>
      <c r="AT184" s="13"/>
      <c r="AU184" s="13"/>
      <c r="AY184" s="13"/>
      <c r="BE184" s="138"/>
      <c r="BF184" s="138"/>
      <c r="BG184" s="138"/>
      <c r="BH184" s="138"/>
      <c r="BI184" s="138"/>
      <c r="BJ184" s="13"/>
      <c r="BK184" s="138"/>
      <c r="BL184" s="13"/>
      <c r="BM184" s="13"/>
    </row>
    <row r="185" spans="2:65" s="1" customFormat="1" ht="6.95" customHeight="1">
      <c r="B185" s="51"/>
      <c r="C185" s="52"/>
      <c r="D185" s="52"/>
      <c r="E185" s="52"/>
      <c r="F185" s="52"/>
      <c r="G185" s="52"/>
      <c r="H185" s="52"/>
      <c r="I185" s="52"/>
      <c r="J185" s="52"/>
      <c r="K185" s="160"/>
      <c r="L185" s="52"/>
      <c r="M185" s="52"/>
      <c r="N185" s="52"/>
      <c r="O185" s="52"/>
      <c r="P185" s="52"/>
      <c r="Q185" s="52"/>
      <c r="R185" s="53"/>
      <c r="S185" s="28"/>
    </row>
  </sheetData>
  <mergeCells count="208">
    <mergeCell ref="T2:AC2"/>
    <mergeCell ref="N139:Q139"/>
    <mergeCell ref="N141:Q141"/>
    <mergeCell ref="N138:Q138"/>
    <mergeCell ref="N130:Q130"/>
    <mergeCell ref="N103:Q103"/>
    <mergeCell ref="N104:Q104"/>
    <mergeCell ref="N131:Q131"/>
    <mergeCell ref="N133:Q133"/>
    <mergeCell ref="M121:P121"/>
    <mergeCell ref="C116:Q116"/>
    <mergeCell ref="F118:P118"/>
    <mergeCell ref="N135:Q135"/>
    <mergeCell ref="L136:M136"/>
    <mergeCell ref="N136:Q136"/>
    <mergeCell ref="L140:M140"/>
    <mergeCell ref="N137:Q137"/>
    <mergeCell ref="F143:I143"/>
    <mergeCell ref="L143:M143"/>
    <mergeCell ref="L132:M132"/>
    <mergeCell ref="N132:Q132"/>
    <mergeCell ref="N108:Q108"/>
    <mergeCell ref="L134:M134"/>
    <mergeCell ref="N134:Q134"/>
    <mergeCell ref="L126:M126"/>
    <mergeCell ref="N126:Q126"/>
    <mergeCell ref="N128:Q128"/>
    <mergeCell ref="F163:I163"/>
    <mergeCell ref="F158:I158"/>
    <mergeCell ref="H1:K1"/>
    <mergeCell ref="N171:Q171"/>
    <mergeCell ref="F172:I172"/>
    <mergeCell ref="F166:I166"/>
    <mergeCell ref="N140:Q140"/>
    <mergeCell ref="F138:I138"/>
    <mergeCell ref="L138:M138"/>
    <mergeCell ref="N142:Q142"/>
    <mergeCell ref="F136:I136"/>
    <mergeCell ref="F140:I140"/>
    <mergeCell ref="F134:I134"/>
    <mergeCell ref="F126:I126"/>
    <mergeCell ref="F142:I142"/>
    <mergeCell ref="L142:M142"/>
    <mergeCell ref="F148:I148"/>
    <mergeCell ref="F161:I161"/>
    <mergeCell ref="L161:M161"/>
    <mergeCell ref="L150:M150"/>
    <mergeCell ref="N153:Q153"/>
    <mergeCell ref="L152:M152"/>
    <mergeCell ref="N152:Q152"/>
    <mergeCell ref="F150:I150"/>
    <mergeCell ref="N157:Q157"/>
    <mergeCell ref="L148:M148"/>
    <mergeCell ref="F173:I173"/>
    <mergeCell ref="L173:M173"/>
    <mergeCell ref="L166:M166"/>
    <mergeCell ref="N166:Q166"/>
    <mergeCell ref="L174:M174"/>
    <mergeCell ref="N173:Q173"/>
    <mergeCell ref="F170:I170"/>
    <mergeCell ref="N167:Q167"/>
    <mergeCell ref="F167:I167"/>
    <mergeCell ref="N169:Q169"/>
    <mergeCell ref="F168:I168"/>
    <mergeCell ref="L178:M178"/>
    <mergeCell ref="N178:Q178"/>
    <mergeCell ref="F178:I178"/>
    <mergeCell ref="N168:Q168"/>
    <mergeCell ref="L172:M172"/>
    <mergeCell ref="F174:I174"/>
    <mergeCell ref="F177:I177"/>
    <mergeCell ref="L177:M177"/>
    <mergeCell ref="N174:Q174"/>
    <mergeCell ref="L165:M165"/>
    <mergeCell ref="F155:I155"/>
    <mergeCell ref="F156:I156"/>
    <mergeCell ref="L163:M163"/>
    <mergeCell ref="L164:M164"/>
    <mergeCell ref="N164:Q164"/>
    <mergeCell ref="N165:Q165"/>
    <mergeCell ref="N161:Q161"/>
    <mergeCell ref="F165:I165"/>
    <mergeCell ref="N155:Q155"/>
    <mergeCell ref="L151:M151"/>
    <mergeCell ref="L155:M155"/>
    <mergeCell ref="F152:I152"/>
    <mergeCell ref="L156:M156"/>
    <mergeCell ref="L158:M158"/>
    <mergeCell ref="F153:I153"/>
    <mergeCell ref="F183:I183"/>
    <mergeCell ref="L183:M183"/>
    <mergeCell ref="N182:Q182"/>
    <mergeCell ref="N180:Q180"/>
    <mergeCell ref="F180:I180"/>
    <mergeCell ref="L167:M167"/>
    <mergeCell ref="N175:Q175"/>
    <mergeCell ref="L176:M176"/>
    <mergeCell ref="F176:I176"/>
    <mergeCell ref="N170:Q170"/>
    <mergeCell ref="N184:Q184"/>
    <mergeCell ref="L179:M179"/>
    <mergeCell ref="N179:Q179"/>
    <mergeCell ref="N183:Q183"/>
    <mergeCell ref="N181:Q181"/>
    <mergeCell ref="L182:M182"/>
    <mergeCell ref="F184:I184"/>
    <mergeCell ref="F179:I179"/>
    <mergeCell ref="L180:M180"/>
    <mergeCell ref="N163:Q163"/>
    <mergeCell ref="F164:I164"/>
    <mergeCell ref="N177:Q177"/>
    <mergeCell ref="L170:M170"/>
    <mergeCell ref="N172:Q172"/>
    <mergeCell ref="L184:M184"/>
    <mergeCell ref="F182:I182"/>
    <mergeCell ref="F144:I144"/>
    <mergeCell ref="L144:M144"/>
    <mergeCell ref="N144:Q144"/>
    <mergeCell ref="F146:I146"/>
    <mergeCell ref="F145:I145"/>
    <mergeCell ref="L145:M145"/>
    <mergeCell ref="L146:M146"/>
    <mergeCell ref="N145:Q145"/>
    <mergeCell ref="N146:Q146"/>
    <mergeCell ref="F149:I149"/>
    <mergeCell ref="L149:M149"/>
    <mergeCell ref="N176:Q176"/>
    <mergeCell ref="L168:M168"/>
    <mergeCell ref="N150:Q150"/>
    <mergeCell ref="N162:Q162"/>
    <mergeCell ref="L153:M153"/>
    <mergeCell ref="F151:I151"/>
    <mergeCell ref="N159:Q159"/>
    <mergeCell ref="N160:Q160"/>
    <mergeCell ref="N151:Q151"/>
    <mergeCell ref="N147:Q147"/>
    <mergeCell ref="N158:Q158"/>
    <mergeCell ref="N148:Q148"/>
    <mergeCell ref="N154:Q154"/>
    <mergeCell ref="N149:Q149"/>
    <mergeCell ref="N156:Q156"/>
    <mergeCell ref="N143:Q143"/>
    <mergeCell ref="M123:Q123"/>
    <mergeCell ref="F137:I137"/>
    <mergeCell ref="L137:M137"/>
    <mergeCell ref="N129:Q129"/>
    <mergeCell ref="M124:Q124"/>
    <mergeCell ref="N127:Q127"/>
    <mergeCell ref="F135:I135"/>
    <mergeCell ref="L135:M135"/>
    <mergeCell ref="F132:I132"/>
    <mergeCell ref="F119:P119"/>
    <mergeCell ref="D108:H108"/>
    <mergeCell ref="L110:Q110"/>
    <mergeCell ref="M84:Q84"/>
    <mergeCell ref="C86:G86"/>
    <mergeCell ref="N106:Q106"/>
    <mergeCell ref="D107:H107"/>
    <mergeCell ref="N107:Q107"/>
    <mergeCell ref="N91:Q91"/>
    <mergeCell ref="N101:Q101"/>
    <mergeCell ref="N102:Q102"/>
    <mergeCell ref="N97:Q97"/>
    <mergeCell ref="N100:Q100"/>
    <mergeCell ref="H36:J36"/>
    <mergeCell ref="M36:P36"/>
    <mergeCell ref="L38:P38"/>
    <mergeCell ref="C76:Q76"/>
    <mergeCell ref="N98:Q98"/>
    <mergeCell ref="M81:P81"/>
    <mergeCell ref="N99:Q99"/>
    <mergeCell ref="M30:P30"/>
    <mergeCell ref="M27:P27"/>
    <mergeCell ref="H35:J35"/>
    <mergeCell ref="M35:P35"/>
    <mergeCell ref="H34:J34"/>
    <mergeCell ref="M34:P34"/>
    <mergeCell ref="H32:J32"/>
    <mergeCell ref="M32:P32"/>
    <mergeCell ref="M28:P28"/>
    <mergeCell ref="H33:J33"/>
    <mergeCell ref="M33:P33"/>
    <mergeCell ref="M83:Q83"/>
    <mergeCell ref="N93:Q93"/>
    <mergeCell ref="F78:P78"/>
    <mergeCell ref="F79:P79"/>
    <mergeCell ref="N92:Q92"/>
    <mergeCell ref="N89:Q89"/>
    <mergeCell ref="N86:Q86"/>
    <mergeCell ref="N88:Q88"/>
    <mergeCell ref="N90:Q90"/>
    <mergeCell ref="N94:Q94"/>
    <mergeCell ref="N95:Q95"/>
    <mergeCell ref="N96:Q96"/>
    <mergeCell ref="C2:Q2"/>
    <mergeCell ref="C4:Q4"/>
    <mergeCell ref="F6:P6"/>
    <mergeCell ref="F7:P7"/>
    <mergeCell ref="E24:L24"/>
    <mergeCell ref="O9:P9"/>
    <mergeCell ref="O11:P11"/>
    <mergeCell ref="O18:P18"/>
    <mergeCell ref="O20:P20"/>
    <mergeCell ref="O21:P21"/>
    <mergeCell ref="O12:P12"/>
    <mergeCell ref="O14:P14"/>
    <mergeCell ref="O15:P15"/>
    <mergeCell ref="O17:P17"/>
  </mergeCells>
  <phoneticPr fontId="0" type="noConversion"/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26" tooltip="Rozpočet" display="3) Rozpočet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SO - Elektroinštalácie</vt:lpstr>
      <vt:lpstr>'Rekapitulácia stavby'!Názvy_tlače</vt:lpstr>
      <vt:lpstr>'SO - Elektroinštalácie'!Názvy_tlače</vt:lpstr>
      <vt:lpstr>'Rekapitulácia stavby'!Oblasť_tlače</vt:lpstr>
      <vt:lpstr>'SO - Elektroinštalácie'!Oblasť_tlače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 TAKÁČ</dc:creator>
  <cp:lastModifiedBy>varga</cp:lastModifiedBy>
  <cp:lastPrinted>2017-09-29T06:48:09Z</cp:lastPrinted>
  <dcterms:created xsi:type="dcterms:W3CDTF">2016-10-11T05:29:02Z</dcterms:created>
  <dcterms:modified xsi:type="dcterms:W3CDTF">2019-04-11T08:12:04Z</dcterms:modified>
</cp:coreProperties>
</file>