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inova\Desktop\"/>
    </mc:Choice>
  </mc:AlternateContent>
  <bookViews>
    <workbookView xWindow="0" yWindow="0" windowWidth="28800" windowHeight="12300"/>
  </bookViews>
  <sheets>
    <sheet name="Rekapitulácia stavby" sheetId="1" r:id="rId1"/>
    <sheet name="1 - uk" sheetId="2" r:id="rId2"/>
    <sheet name="2-stav.časť" sheetId="3" r:id="rId3"/>
    <sheet name="strojovňa" sheetId="4" r:id="rId4"/>
  </sheets>
  <definedNames>
    <definedName name="_xlnm._FilterDatabase" localSheetId="1" hidden="1">'1 - uk'!$C$15:$K$75</definedName>
    <definedName name="_xlnm.Print_Titles" localSheetId="1">'1 - uk'!$15:$15</definedName>
    <definedName name="_xlnm.Print_Titles" localSheetId="0">'Rekapitulácia stavby'!$13:$13</definedName>
    <definedName name="_xlnm.Print_Area" localSheetId="1">'1 - uk'!$E$8:$X$86</definedName>
    <definedName name="_xlnm.Print_Area" localSheetId="0">'Rekapitulácia stavby'!#REF!,'Rekapitulácia stavby'!$C$3:$AQ$18</definedName>
  </definedNames>
  <calcPr calcId="181029"/>
</workbook>
</file>

<file path=xl/calcChain.xml><?xml version="1.0" encoding="utf-8"?>
<calcChain xmlns="http://schemas.openxmlformats.org/spreadsheetml/2006/main">
  <c r="H38" i="3" l="1"/>
  <c r="H34" i="3"/>
  <c r="H53" i="3"/>
  <c r="H47" i="3"/>
  <c r="H46" i="3"/>
  <c r="H45" i="3"/>
  <c r="J76" i="2" l="1"/>
  <c r="J31" i="2"/>
  <c r="J27" i="2"/>
  <c r="J18" i="2"/>
  <c r="J41" i="2"/>
  <c r="J74" i="2"/>
  <c r="J19" i="2"/>
  <c r="J69" i="2"/>
  <c r="J85" i="2"/>
  <c r="J82" i="2"/>
  <c r="J77" i="2"/>
  <c r="J73" i="2"/>
  <c r="J71" i="2"/>
  <c r="J65" i="2"/>
  <c r="J62" i="2"/>
  <c r="J60" i="2"/>
  <c r="J56" i="2"/>
  <c r="J54" i="2"/>
  <c r="J52" i="2"/>
  <c r="J49" i="2"/>
  <c r="J43" i="2"/>
  <c r="J39" i="2"/>
  <c r="J38" i="2"/>
  <c r="J35" i="2"/>
  <c r="J23" i="2"/>
  <c r="J22" i="2"/>
  <c r="J20" i="2"/>
  <c r="J21" i="2"/>
  <c r="J24" i="2"/>
  <c r="J28" i="2"/>
  <c r="J30" i="2"/>
  <c r="J32" i="2"/>
  <c r="J36" i="2"/>
  <c r="J37" i="2"/>
  <c r="J40" i="2"/>
  <c r="J44" i="2"/>
  <c r="J45" i="2"/>
  <c r="J46" i="2"/>
  <c r="J50" i="2"/>
  <c r="J51" i="2"/>
  <c r="J55" i="2"/>
  <c r="J57" i="2"/>
  <c r="J58" i="2"/>
  <c r="J61" i="2"/>
  <c r="J63" i="2"/>
  <c r="J66" i="2"/>
  <c r="J67" i="2"/>
  <c r="J68" i="2"/>
  <c r="J70" i="2"/>
  <c r="J75" i="2"/>
  <c r="J78" i="2"/>
  <c r="J79" i="2"/>
  <c r="J83" i="2"/>
  <c r="J84" i="2"/>
  <c r="J86" i="2"/>
  <c r="J87" i="2"/>
  <c r="J90" i="2"/>
  <c r="J91" i="2"/>
  <c r="J92" i="2"/>
  <c r="J16" i="2" l="1"/>
  <c r="AG17" i="1" s="1"/>
  <c r="J81" i="2"/>
  <c r="J42" i="2"/>
  <c r="J34" i="2"/>
  <c r="J26" i="2"/>
  <c r="J47" i="2"/>
  <c r="J88" i="2"/>
  <c r="J72" i="2"/>
  <c r="J29" i="2"/>
  <c r="J64" i="2"/>
  <c r="J89" i="2"/>
  <c r="J48" i="2"/>
  <c r="J53" i="2"/>
  <c r="J25" i="2"/>
  <c r="J33" i="2"/>
  <c r="J80" i="2"/>
  <c r="J59" i="2"/>
  <c r="H21" i="3" l="1"/>
  <c r="T92" i="2" l="1"/>
  <c r="R92" i="2"/>
  <c r="P92" i="2"/>
  <c r="T91" i="2"/>
  <c r="R91" i="2"/>
  <c r="P91" i="2"/>
  <c r="J67" i="4" l="1"/>
  <c r="J66" i="4" s="1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44" i="4"/>
  <c r="J29" i="4"/>
  <c r="J30" i="4"/>
  <c r="J28" i="4"/>
  <c r="J20" i="4"/>
  <c r="J21" i="4"/>
  <c r="J22" i="4"/>
  <c r="J23" i="4"/>
  <c r="J24" i="4"/>
  <c r="J25" i="4"/>
  <c r="J26" i="4"/>
  <c r="J19" i="4"/>
  <c r="J32" i="4"/>
  <c r="J33" i="4"/>
  <c r="J34" i="4"/>
  <c r="J35" i="4"/>
  <c r="J36" i="4"/>
  <c r="J37" i="4"/>
  <c r="J38" i="4"/>
  <c r="J39" i="4"/>
  <c r="J40" i="4"/>
  <c r="J41" i="4"/>
  <c r="J42" i="4"/>
  <c r="T90" i="2"/>
  <c r="R90" i="2"/>
  <c r="P90" i="2"/>
  <c r="T89" i="2"/>
  <c r="R89" i="2"/>
  <c r="P89" i="2"/>
  <c r="H58" i="3"/>
  <c r="H57" i="3" s="1"/>
  <c r="H55" i="3"/>
  <c r="H54" i="3" s="1"/>
  <c r="H51" i="3"/>
  <c r="H50" i="3"/>
  <c r="H49" i="3"/>
  <c r="H44" i="3"/>
  <c r="H43" i="3"/>
  <c r="H42" i="3"/>
  <c r="H41" i="3"/>
  <c r="H40" i="3"/>
  <c r="H39" i="3"/>
  <c r="H37" i="3"/>
  <c r="H36" i="3"/>
  <c r="H32" i="3"/>
  <c r="H31" i="3" s="1"/>
  <c r="H30" i="3"/>
  <c r="H29" i="3"/>
  <c r="H28" i="3"/>
  <c r="H27" i="3"/>
  <c r="H26" i="3"/>
  <c r="H25" i="3"/>
  <c r="H24" i="3"/>
  <c r="H23" i="3"/>
  <c r="H22" i="3"/>
  <c r="H19" i="3"/>
  <c r="H18" i="3" s="1"/>
  <c r="T88" i="2"/>
  <c r="R88" i="2"/>
  <c r="P88" i="2"/>
  <c r="T87" i="2"/>
  <c r="R87" i="2"/>
  <c r="P87" i="2"/>
  <c r="T86" i="2"/>
  <c r="R86" i="2"/>
  <c r="P86" i="2"/>
  <c r="T85" i="2"/>
  <c r="R85" i="2"/>
  <c r="P85" i="2"/>
  <c r="T84" i="2"/>
  <c r="R84" i="2"/>
  <c r="P84" i="2"/>
  <c r="T83" i="2"/>
  <c r="R83" i="2"/>
  <c r="P83" i="2"/>
  <c r="T82" i="2"/>
  <c r="R82" i="2"/>
  <c r="P82" i="2"/>
  <c r="T81" i="2"/>
  <c r="R81" i="2"/>
  <c r="P81" i="2"/>
  <c r="T80" i="2"/>
  <c r="R80" i="2"/>
  <c r="P80" i="2"/>
  <c r="T79" i="2"/>
  <c r="R79" i="2"/>
  <c r="P79" i="2"/>
  <c r="T78" i="2"/>
  <c r="R78" i="2"/>
  <c r="P78" i="2"/>
  <c r="T77" i="2"/>
  <c r="R77" i="2"/>
  <c r="P77" i="2"/>
  <c r="T75" i="2"/>
  <c r="R75" i="2"/>
  <c r="P75" i="2"/>
  <c r="T73" i="2"/>
  <c r="R73" i="2"/>
  <c r="P73" i="2"/>
  <c r="T72" i="2"/>
  <c r="R72" i="2"/>
  <c r="P72" i="2"/>
  <c r="T71" i="2"/>
  <c r="R71" i="2"/>
  <c r="P71" i="2"/>
  <c r="T70" i="2"/>
  <c r="R70" i="2"/>
  <c r="P70" i="2"/>
  <c r="T69" i="2"/>
  <c r="R69" i="2"/>
  <c r="P69" i="2"/>
  <c r="T68" i="2"/>
  <c r="R68" i="2"/>
  <c r="P68" i="2"/>
  <c r="T67" i="2"/>
  <c r="R67" i="2"/>
  <c r="P67" i="2"/>
  <c r="T66" i="2"/>
  <c r="R66" i="2"/>
  <c r="P66" i="2"/>
  <c r="T65" i="2"/>
  <c r="R65" i="2"/>
  <c r="P65" i="2"/>
  <c r="T64" i="2"/>
  <c r="R64" i="2"/>
  <c r="P64" i="2"/>
  <c r="T63" i="2"/>
  <c r="R63" i="2"/>
  <c r="P63" i="2"/>
  <c r="T62" i="2"/>
  <c r="R62" i="2"/>
  <c r="P62" i="2"/>
  <c r="T61" i="2"/>
  <c r="R61" i="2"/>
  <c r="P61" i="2"/>
  <c r="T60" i="2"/>
  <c r="R60" i="2"/>
  <c r="P60" i="2"/>
  <c r="T59" i="2"/>
  <c r="R59" i="2"/>
  <c r="P59" i="2"/>
  <c r="T58" i="2"/>
  <c r="R58" i="2"/>
  <c r="P58" i="2"/>
  <c r="T57" i="2"/>
  <c r="R57" i="2"/>
  <c r="P57" i="2"/>
  <c r="T56" i="2"/>
  <c r="R56" i="2"/>
  <c r="P56" i="2"/>
  <c r="T55" i="2"/>
  <c r="R55" i="2"/>
  <c r="P55" i="2"/>
  <c r="T54" i="2"/>
  <c r="R54" i="2"/>
  <c r="P54" i="2"/>
  <c r="T53" i="2"/>
  <c r="R53" i="2"/>
  <c r="P53" i="2"/>
  <c r="T52" i="2"/>
  <c r="R52" i="2"/>
  <c r="P52" i="2"/>
  <c r="T51" i="2"/>
  <c r="R51" i="2"/>
  <c r="P51" i="2"/>
  <c r="T50" i="2"/>
  <c r="R50" i="2"/>
  <c r="P50" i="2"/>
  <c r="T49" i="2"/>
  <c r="R49" i="2"/>
  <c r="P49" i="2"/>
  <c r="T48" i="2"/>
  <c r="R48" i="2"/>
  <c r="P48" i="2"/>
  <c r="T47" i="2"/>
  <c r="R47" i="2"/>
  <c r="P47" i="2"/>
  <c r="T46" i="2"/>
  <c r="R46" i="2"/>
  <c r="P46" i="2"/>
  <c r="T45" i="2"/>
  <c r="R45" i="2"/>
  <c r="P45" i="2"/>
  <c r="T44" i="2"/>
  <c r="R44" i="2"/>
  <c r="P44" i="2"/>
  <c r="T43" i="2"/>
  <c r="R43" i="2"/>
  <c r="P43" i="2"/>
  <c r="T42" i="2"/>
  <c r="R42" i="2"/>
  <c r="P42" i="2"/>
  <c r="T40" i="2"/>
  <c r="R40" i="2"/>
  <c r="P40" i="2"/>
  <c r="T39" i="2"/>
  <c r="R39" i="2"/>
  <c r="P39" i="2"/>
  <c r="T38" i="2"/>
  <c r="R38" i="2"/>
  <c r="P38" i="2"/>
  <c r="T37" i="2"/>
  <c r="R37" i="2"/>
  <c r="P37" i="2"/>
  <c r="T36" i="2"/>
  <c r="R36" i="2"/>
  <c r="P36" i="2"/>
  <c r="T35" i="2"/>
  <c r="R35" i="2"/>
  <c r="P35" i="2"/>
  <c r="T34" i="2"/>
  <c r="R34" i="2"/>
  <c r="P34" i="2"/>
  <c r="T33" i="2"/>
  <c r="R33" i="2"/>
  <c r="P33" i="2"/>
  <c r="T32" i="2"/>
  <c r="R32" i="2"/>
  <c r="P32" i="2"/>
  <c r="T30" i="2"/>
  <c r="R30" i="2"/>
  <c r="P30" i="2"/>
  <c r="T29" i="2"/>
  <c r="R29" i="2"/>
  <c r="P29" i="2"/>
  <c r="T28" i="2"/>
  <c r="R28" i="2"/>
  <c r="P28" i="2"/>
  <c r="T26" i="2"/>
  <c r="R26" i="2"/>
  <c r="P26" i="2"/>
  <c r="T25" i="2"/>
  <c r="R25" i="2"/>
  <c r="P25" i="2"/>
  <c r="T24" i="2"/>
  <c r="R24" i="2"/>
  <c r="P24" i="2"/>
  <c r="T23" i="2"/>
  <c r="R23" i="2"/>
  <c r="P23" i="2"/>
  <c r="T22" i="2"/>
  <c r="R22" i="2"/>
  <c r="P22" i="2"/>
  <c r="T21" i="2"/>
  <c r="R21" i="2"/>
  <c r="P21" i="2"/>
  <c r="T20" i="2"/>
  <c r="R20" i="2"/>
  <c r="P20" i="2"/>
  <c r="T19" i="2"/>
  <c r="R19" i="2"/>
  <c r="P19" i="2"/>
  <c r="H35" i="3" l="1"/>
  <c r="H20" i="3"/>
  <c r="H17" i="3" s="1"/>
  <c r="J27" i="4"/>
  <c r="J31" i="4"/>
  <c r="J18" i="4"/>
  <c r="J16" i="4" s="1"/>
  <c r="J68" i="4"/>
  <c r="J43" i="4"/>
  <c r="H48" i="3"/>
  <c r="P76" i="2"/>
  <c r="T76" i="2"/>
  <c r="R76" i="2"/>
  <c r="P41" i="2"/>
  <c r="R18" i="2"/>
  <c r="P27" i="2"/>
  <c r="R74" i="2"/>
  <c r="P18" i="2"/>
  <c r="T18" i="2"/>
  <c r="R27" i="2"/>
  <c r="T27" i="2"/>
  <c r="P31" i="2"/>
  <c r="R31" i="2"/>
  <c r="T31" i="2"/>
  <c r="R41" i="2"/>
  <c r="T41" i="2"/>
  <c r="P74" i="2"/>
  <c r="T74" i="2"/>
  <c r="H15" i="3" l="1"/>
  <c r="AG19" i="1"/>
  <c r="AN19" i="1" s="1"/>
  <c r="AN17" i="1"/>
  <c r="T17" i="2"/>
  <c r="T16" i="2" s="1"/>
  <c r="P17" i="2"/>
  <c r="P16" i="2" s="1"/>
  <c r="R17" i="2"/>
  <c r="R16" i="2" s="1"/>
  <c r="J17" i="2"/>
  <c r="AG18" i="1" l="1"/>
  <c r="AN18" i="1" l="1"/>
  <c r="AL16" i="1"/>
  <c r="AN16" i="1" s="1"/>
</calcChain>
</file>

<file path=xl/sharedStrings.xml><?xml version="1.0" encoding="utf-8"?>
<sst xmlns="http://schemas.openxmlformats.org/spreadsheetml/2006/main" count="974" uniqueCount="449">
  <si>
    <t/>
  </si>
  <si>
    <t>20</t>
  </si>
  <si>
    <t>Kód:</t>
  </si>
  <si>
    <t>Stavba:</t>
  </si>
  <si>
    <t>Miesto:</t>
  </si>
  <si>
    <t xml:space="preserve"> 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</si>
  <si>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</si>
  <si>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</si>
  <si>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</si>
  <si>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</si>
  <si>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</si>
  <si>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</si>
  <si>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</si>
  <si>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REKAPITULÁCIA OBJEKTOV STAVBY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</si>
  <si>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</si>
  <si>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</si>
  <si>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</si>
  <si>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</si>
  <si>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</si>
  <si>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</si>
  <si>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</si>
  <si>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0</t>
  </si>
  <si>
    <t>/</t>
  </si>
  <si>
    <t>1</t>
  </si>
  <si>
    <t>uk</t>
  </si>
  <si>
    <t>STA</t>
  </si>
  <si>
    <t>Objekt:</t>
  </si>
  <si>
    <t>Cena celkom [EUR]</t>
  </si>
  <si>
    <t>Náklady z rozpočtu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</si>
  <si>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</si>
  <si>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</si>
  <si>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</si>
  <si>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</si>
  <si>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</si>
  <si>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</si>
  <si>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</si>
  <si>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</si>
  <si>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</si>
  <si>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</si>
  <si>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</si>
  <si>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</si>
  <si>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</si>
  <si>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PSV</t>
  </si>
  <si>
    <t>713</t>
  </si>
  <si>
    <t>Izolácie tepelné</t>
  </si>
  <si>
    <t>2</t>
  </si>
  <si>
    <t>K</t>
  </si>
  <si>
    <t>71346-2118</t>
  </si>
  <si>
    <t>Montáž tep. izolácie potrubia skružami PE upevn. sponou potrubia</t>
  </si>
  <si>
    <t>m</t>
  </si>
  <si>
    <t>16</t>
  </si>
  <si>
    <t>M</t>
  </si>
  <si>
    <t>422 170023</t>
  </si>
  <si>
    <t>Tepelná izolácia TUBOLIT DG 28x20 - vykurovanie</t>
  </si>
  <si>
    <t>4</t>
  </si>
  <si>
    <t>3</t>
  </si>
  <si>
    <t>422 170024</t>
  </si>
  <si>
    <t>Tepelná izolácia TUBOLIT DG 35x20 - vykurovanie</t>
  </si>
  <si>
    <t>6</t>
  </si>
  <si>
    <t>422 170025</t>
  </si>
  <si>
    <t>Tepelná izolácia TUBOLIT DG 42x20 - vykurovanie</t>
  </si>
  <si>
    <t>8</t>
  </si>
  <si>
    <t>5</t>
  </si>
  <si>
    <t>422 170027</t>
  </si>
  <si>
    <t>Tepelná izolácia TUBOLIT DG 54x20 - vykurovanie</t>
  </si>
  <si>
    <t>10</t>
  </si>
  <si>
    <t>422 170028</t>
  </si>
  <si>
    <t>Tepelná izolácia TUBOLIT DG 60x20 - vykurovanie</t>
  </si>
  <si>
    <t>12</t>
  </si>
  <si>
    <t>7</t>
  </si>
  <si>
    <t>422 170029</t>
  </si>
  <si>
    <t>Tepelná izolácia TUBOLIT DG 76x20 - vykurovanie</t>
  </si>
  <si>
    <t>14</t>
  </si>
  <si>
    <t>422 170030</t>
  </si>
  <si>
    <t>Tepelná izolácia TUBOLIT DG 89x20 - vykurovanie</t>
  </si>
  <si>
    <t>9</t>
  </si>
  <si>
    <t>18</t>
  </si>
  <si>
    <t>%</t>
  </si>
  <si>
    <t>731</t>
  </si>
  <si>
    <t>Kotolne</t>
  </si>
  <si>
    <t>11</t>
  </si>
  <si>
    <t>kus</t>
  </si>
  <si>
    <t>22</t>
  </si>
  <si>
    <t>24</t>
  </si>
  <si>
    <t>13</t>
  </si>
  <si>
    <t>422 170250</t>
  </si>
  <si>
    <t>Batéria AA s napätím 3,6 V (záruka 5 rokov)</t>
  </si>
  <si>
    <t>26</t>
  </si>
  <si>
    <t>28</t>
  </si>
  <si>
    <t>15</t>
  </si>
  <si>
    <t>30</t>
  </si>
  <si>
    <t>17</t>
  </si>
  <si>
    <t>34</t>
  </si>
  <si>
    <t>36</t>
  </si>
  <si>
    <t>19</t>
  </si>
  <si>
    <t>38</t>
  </si>
  <si>
    <t>40</t>
  </si>
  <si>
    <t>21</t>
  </si>
  <si>
    <t>42</t>
  </si>
  <si>
    <t>732</t>
  </si>
  <si>
    <t>ks</t>
  </si>
  <si>
    <t>44</t>
  </si>
  <si>
    <t>23</t>
  </si>
  <si>
    <t>46</t>
  </si>
  <si>
    <t>48</t>
  </si>
  <si>
    <t>25</t>
  </si>
  <si>
    <t>27</t>
  </si>
  <si>
    <t>29</t>
  </si>
  <si>
    <t>73242-9112</t>
  </si>
  <si>
    <t>Montáž čerpadiel obehových špirál. DN 40</t>
  </si>
  <si>
    <t>422 170271</t>
  </si>
  <si>
    <t>Čerpadlo GRUNDFOS MAGNA3 40-80F, 1x230 V (pre VZT)</t>
  </si>
  <si>
    <t>733</t>
  </si>
  <si>
    <t>Rozvod potrubia</t>
  </si>
  <si>
    <t>35</t>
  </si>
  <si>
    <t>73311-0810</t>
  </si>
  <si>
    <t>Demontáž potrubia z oceľ. rúrok závitových do DN 80</t>
  </si>
  <si>
    <t>73311-1103</t>
  </si>
  <si>
    <t>Potrubie z rúrok závit. bezošvých bežných nízkotlak. DN 15</t>
  </si>
  <si>
    <t>37</t>
  </si>
  <si>
    <t>73311-1104</t>
  </si>
  <si>
    <t>Potrubie z rúrok závit. bezošvých bežných nízkotlak. DN 20</t>
  </si>
  <si>
    <t>73311-1105</t>
  </si>
  <si>
    <t>Potrubie z rúrok závit. bezošvých bežných nízkotlak. DN 25</t>
  </si>
  <si>
    <t>76</t>
  </si>
  <si>
    <t>39</t>
  </si>
  <si>
    <t>73311-1106</t>
  </si>
  <si>
    <t>Potrubie z rúrok závit. bezošvých bežných nízkotlak. DN 32</t>
  </si>
  <si>
    <t>78</t>
  </si>
  <si>
    <t>73311-1107</t>
  </si>
  <si>
    <t>Potrubie z rúrok závit. bezošvých bežných nízkotlak. DN 40</t>
  </si>
  <si>
    <t>41</t>
  </si>
  <si>
    <t>73312-1118</t>
  </si>
  <si>
    <t>Potrubie z rúrok hlad. bezošvých nízkotlak. pr. 57/2,9</t>
  </si>
  <si>
    <t>82</t>
  </si>
  <si>
    <t>73312-1122</t>
  </si>
  <si>
    <t>Potrubie z rúrok hlad. bezošvých nízkotlak. pr. 76/3,2</t>
  </si>
  <si>
    <t>84</t>
  </si>
  <si>
    <t>43</t>
  </si>
  <si>
    <t>73312-1125</t>
  </si>
  <si>
    <t>Potrubie z rúrok hlad. bezošvých nízkotlak. pr. 89/3,6</t>
  </si>
  <si>
    <t>45</t>
  </si>
  <si>
    <t>90</t>
  </si>
  <si>
    <t>92</t>
  </si>
  <si>
    <t>47</t>
  </si>
  <si>
    <t>96</t>
  </si>
  <si>
    <t>49</t>
  </si>
  <si>
    <t>98</t>
  </si>
  <si>
    <t>116</t>
  </si>
  <si>
    <t>120</t>
  </si>
  <si>
    <t>124</t>
  </si>
  <si>
    <t>128</t>
  </si>
  <si>
    <t>130</t>
  </si>
  <si>
    <t>734</t>
  </si>
  <si>
    <t>Armatúry</t>
  </si>
  <si>
    <t>73410-9116</t>
  </si>
  <si>
    <t>Montáž armatúr s dvoma prírubami PN 0,6 MPa DN 80</t>
  </si>
  <si>
    <t>77</t>
  </si>
  <si>
    <t>422 171666</t>
  </si>
  <si>
    <t>Bezprírubová priama klapka DN 80, PN 6</t>
  </si>
  <si>
    <t>73416-3417</t>
  </si>
  <si>
    <t>Filter s výmennou vložkou D 71-117-616 P1 DN 80</t>
  </si>
  <si>
    <t>81</t>
  </si>
  <si>
    <t>422 170135</t>
  </si>
  <si>
    <t>súb.</t>
  </si>
  <si>
    <t>73420-9103</t>
  </si>
  <si>
    <t>83</t>
  </si>
  <si>
    <t>422 170496</t>
  </si>
  <si>
    <t>Napúšťací a vypúšťací kohút HERZ THERMOFLEX DN 15</t>
  </si>
  <si>
    <t>422 170501</t>
  </si>
  <si>
    <t>85</t>
  </si>
  <si>
    <t>422 170502</t>
  </si>
  <si>
    <t>89</t>
  </si>
  <si>
    <t>73420-9113</t>
  </si>
  <si>
    <t>Montáž armatúr s dvoma závitmi G 1/2</t>
  </si>
  <si>
    <t>422 170508</t>
  </si>
  <si>
    <t>Priamy ventil HERZ typ TS-90-V, 7723 DN 15</t>
  </si>
  <si>
    <t>91</t>
  </si>
  <si>
    <t>422 170514</t>
  </si>
  <si>
    <t>Priame skrutkovanie HERZ RL-5, 3923 DN 15</t>
  </si>
  <si>
    <t>73420-9114</t>
  </si>
  <si>
    <t>Montáž armatúr s dvoma závitmi G 3/4</t>
  </si>
  <si>
    <t>93</t>
  </si>
  <si>
    <t>422 170123</t>
  </si>
  <si>
    <t>Regulátor diferenčného tlaku HERZ typ 4002 DN 20</t>
  </si>
  <si>
    <t>95</t>
  </si>
  <si>
    <t>73420-9115</t>
  </si>
  <si>
    <t>Montáž armatúr s dvoma závitmi G 1</t>
  </si>
  <si>
    <t>422 170124</t>
  </si>
  <si>
    <t>Regulátor diferenčného tlaku HERZ typ 4002 DN 25</t>
  </si>
  <si>
    <t>97</t>
  </si>
  <si>
    <t>422 170463</t>
  </si>
  <si>
    <t>Guľový kohút HERZ typ 6042 DN 25</t>
  </si>
  <si>
    <t>422 170481</t>
  </si>
  <si>
    <t>Filter HERZ typ 7094 DN 25</t>
  </si>
  <si>
    <t>99</t>
  </si>
  <si>
    <t>422 170489</t>
  </si>
  <si>
    <t>Regulačný ventil HERZ typ GM 41660 DN 25</t>
  </si>
  <si>
    <t>101</t>
  </si>
  <si>
    <t>73420-9116</t>
  </si>
  <si>
    <t>Montáž armatúr s dvoma závitmi G 5/4</t>
  </si>
  <si>
    <t>103</t>
  </si>
  <si>
    <t>422 170464</t>
  </si>
  <si>
    <t>Guľový kohút HERZ typ 6066 DN 32</t>
  </si>
  <si>
    <t>104</t>
  </si>
  <si>
    <t>422 170482</t>
  </si>
  <si>
    <t>Filter HERZ typ 40040 DN 32</t>
  </si>
  <si>
    <t>105</t>
  </si>
  <si>
    <t>422 170490</t>
  </si>
  <si>
    <t>Regulačný ventil HERZ typ GM 41670 DN 32</t>
  </si>
  <si>
    <t>107</t>
  </si>
  <si>
    <t>73420-9117</t>
  </si>
  <si>
    <t>Montáž armatúr s dvoma závitmi G 6/4</t>
  </si>
  <si>
    <t>109</t>
  </si>
  <si>
    <t>422 170465</t>
  </si>
  <si>
    <t>Guľový kohút HERZ typ 6073 DN 40</t>
  </si>
  <si>
    <t>110</t>
  </si>
  <si>
    <t>422 170483</t>
  </si>
  <si>
    <t>Filter HERZ typ 40050 DN 40</t>
  </si>
  <si>
    <t>113</t>
  </si>
  <si>
    <t>73420-9118</t>
  </si>
  <si>
    <t>Montáž armatúr s dvoma závitmi G 2</t>
  </si>
  <si>
    <t>114</t>
  </si>
  <si>
    <t>422 170466</t>
  </si>
  <si>
    <t>Guľový kohút HERZ typ 6059 DN 50</t>
  </si>
  <si>
    <t>422 170492</t>
  </si>
  <si>
    <t>Regulačný ventil HERZ typ GM 41690 DN 50</t>
  </si>
  <si>
    <t>119</t>
  </si>
  <si>
    <t>422 170574</t>
  </si>
  <si>
    <t>Trojcestný závit. ventil DN 40, Kv=16 m3/h so servopohon.</t>
  </si>
  <si>
    <t>422 170575</t>
  </si>
  <si>
    <t>Trojcestný závit. ventil DN 40, Kv=25 m3/h so servopohon.</t>
  </si>
  <si>
    <t>123</t>
  </si>
  <si>
    <t>73500-0912</t>
  </si>
  <si>
    <t>Vyregulovanie ventilov a kohútov s termost. ovlád. pri oprav</t>
  </si>
  <si>
    <t>73519-1902</t>
  </si>
  <si>
    <t>Opr. vykur. telies, vyskúšanie tlakom po oprave liat. telies</t>
  </si>
  <si>
    <t>m2</t>
  </si>
  <si>
    <t>783</t>
  </si>
  <si>
    <t>Nátery</t>
  </si>
  <si>
    <t>127</t>
  </si>
  <si>
    <t>78332-4340</t>
  </si>
  <si>
    <t>Nátery syntet. liat. radiátorov dvojnásobné+2x email</t>
  </si>
  <si>
    <t>Naviac práce</t>
  </si>
  <si>
    <t>Montáž armatúr s dvoma závitmi G 3/8</t>
  </si>
  <si>
    <t>Priamy ventil Haniwell TRV DN 15</t>
  </si>
  <si>
    <t>Priamy ventil Haniwell TRV DN 10</t>
  </si>
  <si>
    <t>Priamy ventil Haniwell TRV DN 20</t>
  </si>
  <si>
    <t>Priame skrutkovanie HANIWELL VERAFIX E DN10</t>
  </si>
  <si>
    <t>Priame skrutkovanie HANIWELL VERAFIX E DN20</t>
  </si>
  <si>
    <t>Priame skrutkovanie HANIWELL VERAFIX E DN15</t>
  </si>
  <si>
    <t>kg</t>
  </si>
  <si>
    <t>Kotviaci a zavesný  materiál hilti + pevné body</t>
  </si>
  <si>
    <t>Montáž  zavesného systému hilti + pevné body</t>
  </si>
  <si>
    <t>HSV</t>
  </si>
  <si>
    <t xml:space="preserve">Práce a dodávky HSV   </t>
  </si>
  <si>
    <t xml:space="preserve">Úpravy povrchov, podlahy, osadenie   </t>
  </si>
  <si>
    <t>011</t>
  </si>
  <si>
    <t>612480502</t>
  </si>
  <si>
    <t xml:space="preserve">Vyspravenie omietky vnútorných stien   </t>
  </si>
  <si>
    <t xml:space="preserve">Ostatné konštrukcie a práce-búranie   </t>
  </si>
  <si>
    <t>003</t>
  </si>
  <si>
    <t>941955001</t>
  </si>
  <si>
    <t xml:space="preserve">Lešenie ľahké pracovné pomocné, s výškou lešeňovej podlahy do 1,20 m   </t>
  </si>
  <si>
    <t>R</t>
  </si>
  <si>
    <t>952901111</t>
  </si>
  <si>
    <t xml:space="preserve">Vyčistenie budov pri výške podlaží do 4m - po búracích prácach   </t>
  </si>
  <si>
    <t>013</t>
  </si>
  <si>
    <t>965095180</t>
  </si>
  <si>
    <t xml:space="preserve">Búranie keramických soklov,  -0,00140t   </t>
  </si>
  <si>
    <t>bm</t>
  </si>
  <si>
    <t>971036009</t>
  </si>
  <si>
    <t xml:space="preserve">Jadrové vrty diamantovými korunkami do D 100 mm do stien - murivo tehlové -0,00013t   </t>
  </si>
  <si>
    <t>cm</t>
  </si>
  <si>
    <t>978012191</t>
  </si>
  <si>
    <t xml:space="preserve">Odstránenie závesného podhľadu vrátane rabicového pletiva a omietky v rozsahu do 100 %,  -0,05500t   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</si>
  <si>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</si>
  <si>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</si>
  <si>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</si>
  <si>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</si>
  <si>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ďalší 1 km   </t>
  </si>
  <si>
    <t>979082111</t>
  </si>
  <si>
    <t xml:space="preserve">Vnútrostavenisková doprava sutiny a vybúraných hmôt do 10 m   </t>
  </si>
  <si>
    <t>979082121</t>
  </si>
  <si>
    <t xml:space="preserve">Vnútrostavenisková doprava sutiny a vybúraných hmôt za každých ďalších 5 m   </t>
  </si>
  <si>
    <t>979089011</t>
  </si>
  <si>
    <t xml:space="preserve">Poplatok za skladovanie - betón, tehly, dlaždice, (17 01) nebezpečné   </t>
  </si>
  <si>
    <t xml:space="preserve">Presun hmôt HSV   </t>
  </si>
  <si>
    <t>014</t>
  </si>
  <si>
    <t>999281111</t>
  </si>
  <si>
    <t xml:space="preserve">Presun hmôt pre opravy a údržbu objektov vrátane vonkajších plášťov výšky do 25 m   </t>
  </si>
  <si>
    <t>PSV</t>
  </si>
  <si>
    <t xml:space="preserve">Práce a dodávky PSV   </t>
  </si>
  <si>
    <t>763</t>
  </si>
  <si>
    <t xml:space="preserve">Konštrukcie - drevostavby   </t>
  </si>
  <si>
    <t>763135025</t>
  </si>
  <si>
    <t xml:space="preserve">Kazetový podhľad 600x600 mm, hr. 15 mm, ostrá hrana, jemne peforovaný vzor, farba biela   </t>
  </si>
  <si>
    <t>998763201</t>
  </si>
  <si>
    <t xml:space="preserve">Presun hmôt pre drevostavby v objektoch výšky do 12 m   </t>
  </si>
  <si>
    <t>776</t>
  </si>
  <si>
    <t xml:space="preserve">Podlahy povlakové   </t>
  </si>
  <si>
    <t>775</t>
  </si>
  <si>
    <t>776460011</t>
  </si>
  <si>
    <t xml:space="preserve">Lepenie podlahových soklov z linolea vytiahnutím   </t>
  </si>
  <si>
    <t>776560010</t>
  </si>
  <si>
    <t xml:space="preserve">Lepenie povlakových podláh z linolea   </t>
  </si>
  <si>
    <t>284</t>
  </si>
  <si>
    <t>2843105010</t>
  </si>
  <si>
    <t xml:space="preserve">Linoleum   </t>
  </si>
  <si>
    <t>776591910</t>
  </si>
  <si>
    <t xml:space="preserve">Ostatné opravy na nášľapnej ploche brúsenie podláh strojné   </t>
  </si>
  <si>
    <t>776990105</t>
  </si>
  <si>
    <t xml:space="preserve">Vysávanie podkladu pred kladením povlakovýck podláh   </t>
  </si>
  <si>
    <t>998776201</t>
  </si>
  <si>
    <t xml:space="preserve">Presun hmôt pre podlahy povlakové v objektoch výšky do 6 m   </t>
  </si>
  <si>
    <t>784</t>
  </si>
  <si>
    <t xml:space="preserve">Dokončovacie práce - maľby   </t>
  </si>
  <si>
    <t>784410100</t>
  </si>
  <si>
    <t xml:space="preserve">Penetrovanie jednonásobné jemnozrnných podkladov výšky do 3,80 m   </t>
  </si>
  <si>
    <t>784418012</t>
  </si>
  <si>
    <t xml:space="preserve">Zakrývanie podláh a zariadení papierom v miestnostiach alebo na schodisku   </t>
  </si>
  <si>
    <t>784451271</t>
  </si>
  <si>
    <t xml:space="preserve">Maľby z maliarskych zmesí práškových, základné ručne nanášané dvojnásobné na jemnozrnný podklad výšky do 3,80 m   </t>
  </si>
  <si>
    <t xml:space="preserve">Práce a dodávky M   </t>
  </si>
  <si>
    <t>21-M</t>
  </si>
  <si>
    <t xml:space="preserve">Elektromontáže   </t>
  </si>
  <si>
    <t>21M101010</t>
  </si>
  <si>
    <t xml:space="preserve">Demontáž a spätná montáž stropných svietidiel vrátane pomocného podružného materiálu   </t>
  </si>
  <si>
    <t>OST</t>
  </si>
  <si>
    <t xml:space="preserve">Ostatné   </t>
  </si>
  <si>
    <t>OST-001</t>
  </si>
  <si>
    <t xml:space="preserve">Statický posudok   </t>
  </si>
  <si>
    <t>sub</t>
  </si>
  <si>
    <t>Nivelácia podláh</t>
  </si>
  <si>
    <t>Vyspravenie prierazov v stene</t>
  </si>
  <si>
    <t>Náklady s rozpočtu</t>
  </si>
  <si>
    <t>Automatický odvzdušňovač 3/8" watts</t>
  </si>
  <si>
    <t>Prechod plasthlinik 16-1/2"</t>
  </si>
  <si>
    <t>stavebná časť</t>
  </si>
  <si>
    <t>Moduly na riadenie čerpadiel CIM 500</t>
  </si>
  <si>
    <t>Práce a dodávky PSV</t>
  </si>
  <si>
    <t>713421211.S</t>
  </si>
  <si>
    <t>Montáž izolácie tepelnej potrubia, ohybov izolačnými matracmi z vlákn. materiálov v pozink. pletive jednovrstvová</t>
  </si>
  <si>
    <t>680121</t>
  </si>
  <si>
    <t>Technická minerálna izolácia THERMO-TEK LM AIR ALU, lamelovo skružovateľný pás s Alu fóliou, rolka, 100x1000x8 000</t>
  </si>
  <si>
    <t>713483104.S</t>
  </si>
  <si>
    <t>Montáž tepelnej izolácie pre rozvodné potrubia priemeru od 20 mm kúrenia, zdravotechniky, klimatizácie a chladenia</t>
  </si>
  <si>
    <t>azf2846</t>
  </si>
  <si>
    <t>Rockwool 800 89x80  izolácia-skruž s hliníkovou fóliou (ALS) AZ FLEX Rockwool</t>
  </si>
  <si>
    <t>azf2809</t>
  </si>
  <si>
    <t>Rockwool 800 64x50  izolácia-skruž s hliníkovou fóliou (ALS) AZ FLEX Rockwool</t>
  </si>
  <si>
    <t>azf2790</t>
  </si>
  <si>
    <t>Rockwool 800 42x40  izolácia-skruž s hliníkovou fóliou (ALS) AZ FLEX Rockwool</t>
  </si>
  <si>
    <t>azf2854</t>
  </si>
  <si>
    <t>Rockwool 800 108x100  izolácia-skruž s hliníkovou fóliou (ALS) AZ FLEX Rockwool</t>
  </si>
  <si>
    <t>998713201.S</t>
  </si>
  <si>
    <t>Presun hmôt pre izolácie tepelné v objektoch výšky do 6 m</t>
  </si>
  <si>
    <t>Ústredné kúrenie - strojovne</t>
  </si>
  <si>
    <t>732111404.S</t>
  </si>
  <si>
    <t>Montáž rozdeľovača a zberača združeného prietok Q 23 m3/h (modul 150 mm)</t>
  </si>
  <si>
    <t>484650000400.S</t>
  </si>
  <si>
    <t>Rozdeľovač a zberač modul 150 mm, max. prietok 23 m3/hod, prevádzková teplota 110°C, pretlak 0,6 Mpa</t>
  </si>
  <si>
    <t>484650038900.S</t>
  </si>
  <si>
    <t>Pevný stojan modul 150 mm, výška 200 - 800 mm pre rozdeľovače a zberače</t>
  </si>
  <si>
    <t>Ústredné kúrenie - rozvodné potrubie</t>
  </si>
  <si>
    <t>733111207.S</t>
  </si>
  <si>
    <t>Potrubie z rúrok závitových zosilnených nízkotlakových DN 40</t>
  </si>
  <si>
    <t>733111208.S</t>
  </si>
  <si>
    <t>Potrubie z rúrok závitových zosilnených nízkotlakových DN 50</t>
  </si>
  <si>
    <t>733121125.S</t>
  </si>
  <si>
    <t>Potrubie z rúrok hladkých bezšvových nízkotlakových priemer 89/3,6</t>
  </si>
  <si>
    <t>733121128.S</t>
  </si>
  <si>
    <t>Potrubie z rúrok hladkých bezšvových nízkotlakových priemer 108/4,0</t>
  </si>
  <si>
    <t>733124122.65</t>
  </si>
  <si>
    <t>Zhotovenie rúrkového prechodu z rúrok hladkých kovaním 80/65</t>
  </si>
  <si>
    <t>733190217.S</t>
  </si>
  <si>
    <t>Tlaková skúška potrubia z oceľových rúrok do priemeru 89/5</t>
  </si>
  <si>
    <t>733190232.S</t>
  </si>
  <si>
    <t>Tlaková skúška potrubia z oceľových rúrok nad 89/5 do priemeru 133/5,0</t>
  </si>
  <si>
    <t>pp100</t>
  </si>
  <si>
    <t>Prepojenie potrubia DN 100 zvaraním</t>
  </si>
  <si>
    <t>pp80</t>
  </si>
  <si>
    <t>Prepojenie potrubia DN 80 zváraním</t>
  </si>
  <si>
    <t>pp32</t>
  </si>
  <si>
    <t>Prepojenie potrubia DN 32 zváraním</t>
  </si>
  <si>
    <t>998733201</t>
  </si>
  <si>
    <t>Presun hmôt pre rozvody potrubia v objektoch výšky do 6 m</t>
  </si>
  <si>
    <t>Ústredné kúrenie, armatúry.</t>
  </si>
  <si>
    <t>734162005.S</t>
  </si>
  <si>
    <t>Montáž filtra prírubového DN 65</t>
  </si>
  <si>
    <t>M007</t>
  </si>
  <si>
    <t>Filter prírubový PN16 DN 65 D71 118-616 na kúrenie do 120°C</t>
  </si>
  <si>
    <t>734192020.S</t>
  </si>
  <si>
    <t>Montáž medziprírubovej uzatváracej klapky DN 65</t>
  </si>
  <si>
    <t>M004</t>
  </si>
  <si>
    <t>spatná klapka medziprírubová WKP dn65</t>
  </si>
  <si>
    <t>734315120.S</t>
  </si>
  <si>
    <t>Montáž oceľového guľového kohúta na horúcu vodu obojstranne prírubového DN 65</t>
  </si>
  <si>
    <t>M003</t>
  </si>
  <si>
    <t>KS</t>
  </si>
  <si>
    <t>M002</t>
  </si>
  <si>
    <t>731370045.S</t>
  </si>
  <si>
    <t>Montáž hydraulického vyrovnávača dynamických tlakov - anuloidu prírubového, prietok 20 m3/h, DN 100</t>
  </si>
  <si>
    <t>M005</t>
  </si>
  <si>
    <t xml:space="preserve">anuloid HVDT 4, hrdlá DN100 </t>
  </si>
  <si>
    <t>734173216.S</t>
  </si>
  <si>
    <t>Prírubový spoj PN 0,6/I, 200 °C DN 65</t>
  </si>
  <si>
    <t>734173217.S</t>
  </si>
  <si>
    <t>Prírubový spoj PN 0,6/I, 200 °C DN 80</t>
  </si>
  <si>
    <t>734173218.S</t>
  </si>
  <si>
    <t>Prírubový spoj PN 0,6/I, 200 °C DN 100</t>
  </si>
  <si>
    <t>734209116</t>
  </si>
  <si>
    <t>Montáž závitovej armatúry s 2 závitmi G 5/4</t>
  </si>
  <si>
    <t>JY137/32</t>
  </si>
  <si>
    <t>Guľový kohút voda FF 5/4" páka Novaservis JY137/32</t>
  </si>
  <si>
    <t>JY504/32</t>
  </si>
  <si>
    <t>Ventil spätný 5/4" Novaservis JY 504/32 s kovovou vložkou</t>
  </si>
  <si>
    <t>734213270</t>
  </si>
  <si>
    <t>Montáž ventilu odvzdušňovacieho závitového automatického G 1/2 so spätnou klapkou</t>
  </si>
  <si>
    <t>551270004000</t>
  </si>
  <si>
    <t>Odvzdušňovač plavákový Flexvent R 1/2" M, FLAMCO</t>
  </si>
  <si>
    <t>734291113</t>
  </si>
  <si>
    <t>Ostané armatúry, kohútik plniaci a vypúšťací normy 13 7061, PN 1,0/100st. C G 1/2</t>
  </si>
  <si>
    <t>M008</t>
  </si>
  <si>
    <t>mosadzny material - vsuvky, redukcie, kolena, t-kusy</t>
  </si>
  <si>
    <t>734424120</t>
  </si>
  <si>
    <t>Montáž tlakomera axiálneho priemer 63 mm</t>
  </si>
  <si>
    <t>TI80006PA</t>
  </si>
  <si>
    <t>Termomanometer - axiálny - 0° C až 120° C; vrátane spätnej klapky 1/4"Fx1/2"M, 0-6bar, IVAR</t>
  </si>
  <si>
    <t>998734201.S</t>
  </si>
  <si>
    <t>Presun hmôt pre armatúry v objektoch výšky do 6 m</t>
  </si>
  <si>
    <t>783425351.S</t>
  </si>
  <si>
    <t>Nátery kov.potr.a armatúr v kanáloch a šachtách syntetické potrubie do DN 100 mm dvojnás. 1x email a základný náter - 140µm</t>
  </si>
  <si>
    <t>Ostatné</t>
  </si>
  <si>
    <t>strojovňa</t>
  </si>
  <si>
    <t>Meziprirubová priama klapkaDN 65</t>
  </si>
  <si>
    <t>Meziprirubová priama klapkaDN 100</t>
  </si>
  <si>
    <t>Demontáž podláh</t>
  </si>
  <si>
    <t xml:space="preserve">Montáž armatúr s jedným závitom G 1/2  </t>
  </si>
  <si>
    <t>montáž a spustenie modulou čerpadiel</t>
  </si>
  <si>
    <t xml:space="preserve">Radiátorový odvzdušňovací ventil </t>
  </si>
  <si>
    <t>Termostatická hlavica MAG RA - termostatická batériová rádiovo ovládaná  hlavica</t>
  </si>
  <si>
    <t>Antivandal kit</t>
  </si>
  <si>
    <t>dodatok č.1</t>
  </si>
  <si>
    <t xml:space="preserve"> strojovňa</t>
  </si>
  <si>
    <t>ZŠ Kalinčiakova</t>
  </si>
  <si>
    <t>BECO spol, s r.o</t>
  </si>
  <si>
    <t>Uzatváraci ventil k ex. Nádobam reflex 32 + montáž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</si>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</sst>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\.mm\.yyyy"/>
    <numFmt numFmtId="165" formatCode="#,##0.00000"/>
    <numFmt numFmtId="166" formatCode="#,##0.000"/>
    <numFmt numFmtId="167" formatCode="###0;\-###0"/>
    <numFmt numFmtId="168" formatCode="_-* #,##0\ &quot;Sk&quot;_-;\-* #,##0\ &quot;Sk&quot;_-;_-* &quot;-&quot;\ &quot;Sk&quot;_-;_-@_-"/>
    <numFmt numFmtId="169" formatCode="#,##0&quot; Sk&quot;;[Red]&quot;-&quot;#,##0&quot; Sk&quot;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b/>
      <sz val="14"/>
      <name val="Arial CE"/>
    </font>
    <font>
      <b/>
      <sz val="10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8"/>
      <color rgb="FF96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</font>
    <font>
      <i/>
      <sz val="9"/>
      <name val="Arial CE"/>
    </font>
    <font>
      <sz val="8"/>
      <name val="Arial CE"/>
      <charset val="238"/>
    </font>
    <font>
      <sz val="7"/>
      <name val="Arial CE"/>
      <charset val="238"/>
    </font>
    <font>
      <sz val="10"/>
      <name val="Arial"/>
      <family val="2"/>
      <charset val="238"/>
    </font>
    <font>
      <b/>
      <sz val="7"/>
      <name val="Arial CE"/>
      <family val="2"/>
      <charset val="238"/>
    </font>
    <font>
      <sz val="9"/>
      <name val="Arial CE"/>
      <charset val="238"/>
    </font>
    <font>
      <b/>
      <sz val="9"/>
      <color indexed="10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7"/>
      <name val="Arial CE"/>
      <charset val="238"/>
    </font>
    <font>
      <i/>
      <sz val="8"/>
      <name val="Arial CE"/>
      <charset val="238"/>
    </font>
    <font>
      <i/>
      <sz val="7"/>
      <name val="Arial CE"/>
      <charset val="238"/>
    </font>
    <font>
      <sz val="8"/>
      <name val="Arial CE"/>
    </font>
    <font>
      <b/>
      <sz val="11"/>
      <name val="Arial CE"/>
      <charset val="238"/>
    </font>
    <font>
      <b/>
      <sz val="8"/>
      <name val="Arial CE"/>
      <charset val="238"/>
    </font>
    <font>
      <b/>
      <sz val="9"/>
      <name val="Arial CE"/>
    </font>
  </fonts>
  <fills count="1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indexed="8"/>
      </bottom>
      <diagonal/>
    </border>
    <border>
      <left/>
      <right style="thin">
        <color rgb="FF000000"/>
      </right>
      <top/>
      <bottom style="hair">
        <color rgb="FF969696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8"/>
      </right>
      <top/>
      <bottom/>
      <diagonal/>
    </border>
  </borders>
  <cellStyleXfs count="33">
    <xf numFmtId="0" fontId="0" fillId="0" borderId="0"/>
    <xf numFmtId="0" fontId="20" fillId="0" borderId="0" applyNumberFormat="0" applyFill="0" applyBorder="0" applyAlignment="0" applyProtection="0"/>
    <xf numFmtId="0" fontId="25" fillId="0" borderId="0"/>
    <xf numFmtId="0" fontId="32" fillId="0" borderId="26">
      <alignment vertical="center"/>
    </xf>
    <xf numFmtId="0" fontId="32" fillId="0" borderId="26" applyFont="0" applyFill="0" applyBorder="0">
      <alignment vertical="center"/>
    </xf>
    <xf numFmtId="169" fontId="32" fillId="0" borderId="26"/>
    <xf numFmtId="0" fontId="32" fillId="0" borderId="26" applyFont="0" applyFill="0"/>
    <xf numFmtId="168" fontId="31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5" fillId="0" borderId="27" applyNumberFormat="0" applyFill="0" applyAlignment="0" applyProtection="0"/>
    <xf numFmtId="0" fontId="31" fillId="0" borderId="0"/>
    <xf numFmtId="0" fontId="36" fillId="0" borderId="0" applyNumberFormat="0" applyFill="0" applyBorder="0" applyAlignment="0" applyProtection="0"/>
    <xf numFmtId="0" fontId="31" fillId="0" borderId="0"/>
    <xf numFmtId="0" fontId="32" fillId="0" borderId="28" applyBorder="0">
      <alignment vertical="center"/>
    </xf>
    <xf numFmtId="0" fontId="37" fillId="0" borderId="0" applyNumberFormat="0" applyFill="0" applyBorder="0" applyAlignment="0" applyProtection="0"/>
    <xf numFmtId="0" fontId="32" fillId="0" borderId="28">
      <alignment vertical="center"/>
    </xf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17" fillId="0" borderId="10" xfId="0" applyNumberFormat="1" applyFont="1" applyBorder="1" applyAlignment="1"/>
    <xf numFmtId="165" fontId="17" fillId="0" borderId="11" xfId="0" applyNumberFormat="1" applyFont="1" applyBorder="1" applyAlignment="1"/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0" xfId="0" applyFont="1" applyBorder="1" applyAlignment="1"/>
    <xf numFmtId="165" fontId="8" fillId="0" borderId="0" xfId="0" applyNumberFormat="1" applyFont="1" applyBorder="1" applyAlignment="1"/>
    <xf numFmtId="165" fontId="8" fillId="0" borderId="13" xfId="0" applyNumberFormat="1" applyFont="1" applyBorder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vertical="center"/>
    </xf>
    <xf numFmtId="165" fontId="12" fillId="0" borderId="13" xfId="0" applyNumberFormat="1" applyFont="1" applyBorder="1" applyAlignment="1">
      <alignment vertical="center"/>
    </xf>
    <xf numFmtId="0" fontId="19" fillId="0" borderId="20" xfId="0" applyFont="1" applyBorder="1" applyAlignment="1" applyProtection="1">
      <alignment vertical="center"/>
      <protection locked="0"/>
    </xf>
    <xf numFmtId="0" fontId="18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165" fontId="12" fillId="0" borderId="18" xfId="0" applyNumberFormat="1" applyFont="1" applyBorder="1" applyAlignment="1">
      <alignment vertical="center"/>
    </xf>
    <xf numFmtId="165" fontId="12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/>
    </xf>
    <xf numFmtId="0" fontId="8" fillId="3" borderId="3" xfId="0" applyFont="1" applyFill="1" applyBorder="1" applyAlignment="1"/>
    <xf numFmtId="0" fontId="19" fillId="3" borderId="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vertical="center"/>
    </xf>
    <xf numFmtId="0" fontId="8" fillId="3" borderId="0" xfId="0" applyFont="1" applyFill="1" applyAlignment="1"/>
    <xf numFmtId="0" fontId="0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23" fillId="5" borderId="2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  <protection locked="0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7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left" wrapText="1"/>
    </xf>
    <xf numFmtId="167" fontId="23" fillId="0" borderId="22" xfId="0" applyNumberFormat="1" applyFont="1" applyBorder="1" applyAlignment="1">
      <alignment horizontal="right"/>
    </xf>
    <xf numFmtId="0" fontId="23" fillId="0" borderId="23" xfId="0" applyFont="1" applyBorder="1" applyAlignment="1">
      <alignment horizontal="left" wrapText="1"/>
    </xf>
    <xf numFmtId="167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0" fillId="3" borderId="0" xfId="0" applyFill="1" applyAlignment="1" applyProtection="1">
      <alignment horizontal="left" vertical="top"/>
      <protection locked="0"/>
    </xf>
    <xf numFmtId="0" fontId="0" fillId="3" borderId="0" xfId="0" applyFill="1"/>
    <xf numFmtId="0" fontId="0" fillId="4" borderId="0" xfId="0" applyFill="1" applyAlignment="1" applyProtection="1">
      <alignment horizontal="left" vertical="top"/>
      <protection locked="0"/>
    </xf>
    <xf numFmtId="0" fontId="0" fillId="4" borderId="0" xfId="0" applyFill="1"/>
    <xf numFmtId="0" fontId="29" fillId="0" borderId="25" xfId="0" applyFont="1" applyBorder="1"/>
    <xf numFmtId="0" fontId="0" fillId="0" borderId="0" xfId="0" applyFont="1" applyAlignment="1">
      <alignment vertical="center"/>
    </xf>
    <xf numFmtId="0" fontId="0" fillId="0" borderId="29" xfId="0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0" fillId="0" borderId="3" xfId="0" applyFont="1" applyBorder="1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>
      <alignment horizontal="center" vertical="center" wrapText="1"/>
    </xf>
    <xf numFmtId="166" fontId="13" fillId="3" borderId="0" xfId="0" applyNumberFormat="1" applyFont="1" applyFill="1" applyAlignment="1"/>
    <xf numFmtId="166" fontId="6" fillId="3" borderId="0" xfId="0" applyNumberFormat="1" applyFont="1" applyFill="1" applyAlignment="1"/>
    <xf numFmtId="166" fontId="7" fillId="3" borderId="0" xfId="0" applyNumberFormat="1" applyFont="1" applyFill="1" applyAlignment="1"/>
    <xf numFmtId="166" fontId="11" fillId="3" borderId="20" xfId="0" applyNumberFormat="1" applyFont="1" applyFill="1" applyBorder="1" applyAlignment="1" applyProtection="1">
      <alignment vertical="center"/>
      <protection locked="0"/>
    </xf>
    <xf numFmtId="166" fontId="18" fillId="3" borderId="20" xfId="0" applyNumberFormat="1" applyFont="1" applyFill="1" applyBorder="1" applyAlignment="1" applyProtection="1">
      <alignment vertical="center"/>
      <protection locked="0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15" borderId="0" xfId="0" applyFont="1" applyFill="1" applyAlignment="1">
      <alignment vertical="center"/>
    </xf>
    <xf numFmtId="165" fontId="12" fillId="15" borderId="0" xfId="0" applyNumberFormat="1" applyFont="1" applyFill="1" applyBorder="1" applyAlignment="1">
      <alignment vertical="center"/>
    </xf>
    <xf numFmtId="165" fontId="12" fillId="15" borderId="13" xfId="0" applyNumberFormat="1" applyFont="1" applyFill="1" applyBorder="1" applyAlignment="1">
      <alignment vertical="center"/>
    </xf>
    <xf numFmtId="0" fontId="0" fillId="15" borderId="0" xfId="0" applyFill="1" applyAlignment="1">
      <alignment vertical="center"/>
    </xf>
    <xf numFmtId="0" fontId="0" fillId="15" borderId="20" xfId="0" applyFont="1" applyFill="1" applyBorder="1" applyAlignment="1" applyProtection="1">
      <alignment vertical="center"/>
      <protection locked="0"/>
    </xf>
    <xf numFmtId="0" fontId="0" fillId="15" borderId="3" xfId="0" applyFont="1" applyFill="1" applyBorder="1" applyAlignment="1">
      <alignment vertical="center"/>
    </xf>
    <xf numFmtId="0" fontId="12" fillId="15" borderId="12" xfId="0" applyFont="1" applyFill="1" applyBorder="1" applyAlignment="1">
      <alignment horizontal="left" vertical="center"/>
    </xf>
    <xf numFmtId="0" fontId="12" fillId="15" borderId="0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4" fontId="13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0" fillId="4" borderId="3" xfId="0" applyFont="1" applyFill="1" applyBorder="1" applyAlignment="1" applyProtection="1">
      <alignment vertical="center"/>
      <protection locked="0"/>
    </xf>
    <xf numFmtId="167" fontId="23" fillId="4" borderId="22" xfId="0" applyNumberFormat="1" applyFont="1" applyFill="1" applyBorder="1" applyAlignment="1">
      <alignment horizontal="right"/>
    </xf>
    <xf numFmtId="0" fontId="23" fillId="4" borderId="23" xfId="0" applyFont="1" applyFill="1" applyBorder="1" applyAlignment="1">
      <alignment horizontal="left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49" fontId="11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0" xfId="0" applyFont="1" applyFill="1" applyBorder="1" applyAlignment="1" applyProtection="1">
      <alignment horizontal="left" vertical="center" wrapText="1"/>
      <protection locked="0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2" fillId="4" borderId="2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/>
    <xf numFmtId="0" fontId="4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167" fontId="39" fillId="4" borderId="22" xfId="0" applyNumberFormat="1" applyFont="1" applyFill="1" applyBorder="1" applyAlignment="1">
      <alignment horizontal="right"/>
    </xf>
    <xf numFmtId="0" fontId="39" fillId="4" borderId="23" xfId="0" applyFont="1" applyFill="1" applyBorder="1" applyAlignment="1">
      <alignment horizontal="left" wrapText="1"/>
    </xf>
    <xf numFmtId="0" fontId="22" fillId="4" borderId="20" xfId="0" applyFont="1" applyFill="1" applyBorder="1" applyAlignment="1" applyProtection="1">
      <alignment horizontal="center" vertical="center"/>
      <protection locked="0"/>
    </xf>
    <xf numFmtId="49" fontId="22" fillId="4" borderId="20" xfId="0" applyNumberFormat="1" applyFont="1" applyFill="1" applyBorder="1" applyAlignment="1" applyProtection="1">
      <alignment horizontal="left" vertical="center" wrapText="1"/>
      <protection locked="0"/>
    </xf>
    <xf numFmtId="0" fontId="22" fillId="4" borderId="20" xfId="0" applyFont="1" applyFill="1" applyBorder="1" applyAlignment="1" applyProtection="1">
      <alignment horizontal="left" vertical="center" wrapText="1"/>
      <protection locked="0"/>
    </xf>
    <xf numFmtId="0" fontId="41" fillId="4" borderId="0" xfId="0" applyFont="1" applyFill="1" applyAlignment="1"/>
    <xf numFmtId="0" fontId="4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4" fontId="0" fillId="0" borderId="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3" fillId="0" borderId="37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/>
    <xf numFmtId="4" fontId="14" fillId="4" borderId="0" xfId="0" applyNumberFormat="1" applyFont="1" applyFill="1" applyAlignment="1"/>
    <xf numFmtId="4" fontId="10" fillId="0" borderId="0" xfId="0" applyNumberFormat="1" applyFont="1" applyAlignment="1"/>
    <xf numFmtId="4" fontId="11" fillId="4" borderId="20" xfId="0" applyNumberFormat="1" applyFont="1" applyFill="1" applyBorder="1" applyAlignment="1" applyProtection="1">
      <alignment vertical="center"/>
      <protection locked="0"/>
    </xf>
    <xf numFmtId="4" fontId="44" fillId="4" borderId="20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4" fontId="0" fillId="0" borderId="30" xfId="0" applyNumberFormat="1" applyFont="1" applyBorder="1" applyAlignment="1">
      <alignment vertical="center"/>
    </xf>
    <xf numFmtId="4" fontId="0" fillId="0" borderId="31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vertical="center"/>
    </xf>
    <xf numFmtId="4" fontId="2" fillId="0" borderId="31" xfId="0" applyNumberFormat="1" applyFont="1" applyBorder="1" applyAlignment="1">
      <alignment horizontal="left" vertical="center"/>
    </xf>
    <xf numFmtId="4" fontId="2" fillId="0" borderId="31" xfId="0" applyNumberFormat="1" applyFont="1" applyBorder="1" applyAlignment="1">
      <alignment horizontal="left" vertical="center" wrapText="1"/>
    </xf>
    <xf numFmtId="4" fontId="0" fillId="0" borderId="36" xfId="0" applyNumberFormat="1" applyFont="1" applyBorder="1" applyAlignment="1">
      <alignment vertical="center"/>
    </xf>
    <xf numFmtId="4" fontId="11" fillId="2" borderId="15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Alignment="1">
      <alignment vertical="center"/>
    </xf>
    <xf numFmtId="4" fontId="41" fillId="0" borderId="0" xfId="0" applyNumberFormat="1" applyFont="1" applyAlignment="1"/>
    <xf numFmtId="4" fontId="14" fillId="0" borderId="0" xfId="0" applyNumberFormat="1" applyFont="1" applyAlignment="1"/>
    <xf numFmtId="4" fontId="2" fillId="0" borderId="0" xfId="0" applyNumberFormat="1" applyFont="1" applyAlignment="1"/>
    <xf numFmtId="4" fontId="11" fillId="0" borderId="20" xfId="0" applyNumberFormat="1" applyFont="1" applyBorder="1" applyAlignment="1" applyProtection="1">
      <alignment vertical="center"/>
      <protection locked="0"/>
    </xf>
    <xf numFmtId="4" fontId="22" fillId="0" borderId="20" xfId="0" applyNumberFormat="1" applyFont="1" applyBorder="1" applyAlignment="1" applyProtection="1">
      <alignment vertical="center"/>
      <protection locked="0"/>
    </xf>
    <xf numFmtId="4" fontId="0" fillId="0" borderId="8" xfId="0" applyNumberFormat="1" applyFont="1" applyBorder="1" applyAlignment="1">
      <alignment vertical="center"/>
    </xf>
    <xf numFmtId="4" fontId="1" fillId="0" borderId="31" xfId="0" applyNumberFormat="1" applyFont="1" applyBorder="1" applyAlignment="1">
      <alignment horizontal="left" vertical="center"/>
    </xf>
    <xf numFmtId="4" fontId="2" fillId="0" borderId="37" xfId="0" applyNumberFormat="1" applyFont="1" applyBorder="1" applyAlignment="1">
      <alignment vertical="center"/>
    </xf>
    <xf numFmtId="4" fontId="11" fillId="2" borderId="32" xfId="0" applyNumberFormat="1" applyFont="1" applyFill="1" applyBorder="1" applyAlignment="1">
      <alignment horizontal="center" vertical="center" wrapText="1"/>
    </xf>
    <xf numFmtId="4" fontId="23" fillId="5" borderId="21" xfId="0" applyNumberFormat="1" applyFont="1" applyFill="1" applyBorder="1" applyAlignment="1">
      <alignment horizontal="center" vertical="center" wrapText="1"/>
    </xf>
    <xf numFmtId="4" fontId="23" fillId="5" borderId="33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4" fontId="26" fillId="0" borderId="31" xfId="0" applyNumberFormat="1" applyFont="1" applyBorder="1" applyAlignment="1">
      <alignment horizontal="right"/>
    </xf>
    <xf numFmtId="4" fontId="38" fillId="0" borderId="35" xfId="0" applyNumberFormat="1" applyFont="1" applyBorder="1" applyAlignment="1">
      <alignment horizontal="right"/>
    </xf>
    <xf numFmtId="4" fontId="23" fillId="0" borderId="23" xfId="0" applyNumberFormat="1" applyFont="1" applyBorder="1" applyAlignment="1">
      <alignment horizontal="right"/>
    </xf>
    <xf numFmtId="4" fontId="24" fillId="0" borderId="23" xfId="0" applyNumberFormat="1" applyFont="1" applyBorder="1" applyAlignment="1">
      <alignment horizontal="right"/>
    </xf>
    <xf numFmtId="4" fontId="24" fillId="0" borderId="24" xfId="0" applyNumberFormat="1" applyFont="1" applyBorder="1" applyAlignment="1">
      <alignment horizontal="right"/>
    </xf>
    <xf numFmtId="4" fontId="38" fillId="0" borderId="0" xfId="0" applyNumberFormat="1" applyFont="1" applyAlignment="1">
      <alignment horizontal="right"/>
    </xf>
    <xf numFmtId="4" fontId="23" fillId="4" borderId="23" xfId="0" applyNumberFormat="1" applyFont="1" applyFill="1" applyBorder="1" applyAlignment="1">
      <alignment horizontal="right"/>
    </xf>
    <xf numFmtId="4" fontId="24" fillId="4" borderId="23" xfId="0" applyNumberFormat="1" applyFont="1" applyFill="1" applyBorder="1" applyAlignment="1">
      <alignment horizontal="right"/>
    </xf>
    <xf numFmtId="4" fontId="24" fillId="4" borderId="24" xfId="0" applyNumberFormat="1" applyFont="1" applyFill="1" applyBorder="1" applyAlignment="1">
      <alignment horizontal="right"/>
    </xf>
    <xf numFmtId="4" fontId="26" fillId="0" borderId="0" xfId="0" applyNumberFormat="1" applyFont="1" applyAlignment="1">
      <alignment horizontal="right"/>
    </xf>
    <xf numFmtId="4" fontId="39" fillId="4" borderId="23" xfId="0" applyNumberFormat="1" applyFont="1" applyFill="1" applyBorder="1" applyAlignment="1">
      <alignment horizontal="right"/>
    </xf>
    <xf numFmtId="4" fontId="40" fillId="4" borderId="23" xfId="0" applyNumberFormat="1" applyFont="1" applyFill="1" applyBorder="1" applyAlignment="1">
      <alignment horizontal="right"/>
    </xf>
    <xf numFmtId="4" fontId="27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4" fontId="0" fillId="0" borderId="0" xfId="0" applyNumberFormat="1" applyAlignment="1" applyProtection="1">
      <alignment horizontal="left" vertical="top"/>
      <protection locked="0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2" fillId="4" borderId="20" xfId="0" applyNumberFormat="1" applyFont="1" applyFill="1" applyBorder="1" applyAlignment="1" applyProtection="1">
      <alignment vertical="center"/>
      <protection locked="0"/>
    </xf>
    <xf numFmtId="4" fontId="41" fillId="4" borderId="0" xfId="0" applyNumberFormat="1" applyFont="1" applyFill="1" applyAlignment="1"/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right" vertical="center"/>
    </xf>
    <xf numFmtId="4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25" fillId="0" borderId="34" xfId="0" applyNumberFormat="1" applyFont="1" applyBorder="1" applyAlignment="1">
      <alignment horizontal="right"/>
    </xf>
    <xf numFmtId="4" fontId="25" fillId="0" borderId="3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5" fillId="0" borderId="38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</cellXfs>
  <cellStyles count="33">
    <cellStyle name="1 000 Sk" xfId="3"/>
    <cellStyle name="1 000,-  Sk" xfId="4"/>
    <cellStyle name="1 000,- Kč" xfId="5"/>
    <cellStyle name="1 000,- Sk" xfId="6"/>
    <cellStyle name="1000 Sk_fakturuj99" xfId="7"/>
    <cellStyle name="20 % – Zvýraznění1" xfId="8"/>
    <cellStyle name="20 % – Zvýraznění2" xfId="9"/>
    <cellStyle name="20 % – Zvýraznění3" xfId="10"/>
    <cellStyle name="20 % – Zvýraznění4" xfId="11"/>
    <cellStyle name="20 % – Zvýraznění5" xfId="12"/>
    <cellStyle name="20 % – Zvýraznění6" xfId="13"/>
    <cellStyle name="40 % – Zvýraznění1" xfId="14"/>
    <cellStyle name="40 % – Zvýraznění2" xfId="15"/>
    <cellStyle name="40 % – Zvýraznění3" xfId="16"/>
    <cellStyle name="40 % – Zvýraznění4" xfId="17"/>
    <cellStyle name="40 % – Zvýraznění5" xfId="18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Hypertextové prepojenie" xfId="1" builtinId="8"/>
    <cellStyle name="Název" xfId="28"/>
    <cellStyle name="Normálna" xfId="0" builtinId="0" customBuiltin="1"/>
    <cellStyle name="Normálna 2" xfId="2"/>
    <cellStyle name="normálne_KLs" xfId="29"/>
    <cellStyle name="TEXT" xfId="30"/>
    <cellStyle name="Text upozornění" xfId="31"/>
    <cellStyle name="TEXT1" xfId="3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M20"/>
  <sheetViews>
    <sheetView showGridLines="0" tabSelected="1" topLeftCell="A13" workbookViewId="0">
      <selection activeCell="AG18" sqref="AG18:AM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13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76" customWidth="1"/>
    <col min="45" max="47" width="25.6640625" style="76" customWidth="1"/>
    <col min="48" max="49" width="21.6640625" style="76" customWidth="1"/>
    <col min="50" max="51" width="25" style="76" customWidth="1"/>
    <col min="52" max="52" width="21.6640625" style="76" customWidth="1"/>
    <col min="53" max="53" width="19.1640625" style="76" customWidth="1"/>
    <col min="54" max="54" width="25" style="76" customWidth="1"/>
    <col min="55" max="55" width="21.6640625" style="76" customWidth="1"/>
    <col min="56" max="56" width="19.1640625" style="76" customWidth="1"/>
    <col min="57" max="57" width="66.5" style="76" customWidth="1"/>
    <col min="58" max="91" width="9.33203125" style="76"/>
  </cols>
  <sheetData>
    <row r="2" spans="1:91" s="2" customFormat="1" ht="7.15" customHeight="1">
      <c r="A2" s="12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3"/>
      <c r="BE2" s="79"/>
    </row>
    <row r="3" spans="1:91" s="2" customFormat="1" ht="25.15" customHeight="1">
      <c r="A3" s="12"/>
      <c r="B3" s="13"/>
      <c r="C3" s="9" t="s">
        <v>13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3"/>
      <c r="BE3" s="79"/>
    </row>
    <row r="4" spans="1:91" s="2" customFormat="1" ht="7.15" customHeight="1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3"/>
      <c r="BE4" s="79"/>
    </row>
    <row r="5" spans="1:91" s="3" customFormat="1" ht="12" customHeight="1">
      <c r="B5" s="19"/>
      <c r="C5" s="11" t="s">
        <v>2</v>
      </c>
      <c r="AR5" s="19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</row>
    <row r="6" spans="1:91" s="4" customFormat="1" ht="37.15" customHeight="1">
      <c r="B6" s="20"/>
      <c r="C6" s="21" t="s">
        <v>3</v>
      </c>
      <c r="L6" s="245" t="s">
        <v>445</v>
      </c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R6" s="20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</row>
    <row r="7" spans="1:91" s="2" customFormat="1" ht="7.15" customHeight="1">
      <c r="A7" s="12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3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91" s="2" customFormat="1" ht="12" customHeight="1">
      <c r="A8" s="12"/>
      <c r="B8" s="13"/>
      <c r="C8" s="11" t="s">
        <v>4</v>
      </c>
      <c r="D8" s="12"/>
      <c r="E8" s="12"/>
      <c r="F8" s="12"/>
      <c r="G8" s="12"/>
      <c r="H8" s="12"/>
      <c r="I8" s="12"/>
      <c r="J8" s="12"/>
      <c r="K8" s="12"/>
      <c r="L8" s="2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1" t="s">
        <v>6</v>
      </c>
      <c r="AJ8" s="12"/>
      <c r="AK8" s="12"/>
      <c r="AL8" s="12"/>
      <c r="AM8" s="247"/>
      <c r="AN8" s="247"/>
      <c r="AO8" s="12"/>
      <c r="AP8" s="12"/>
      <c r="AQ8" s="12"/>
      <c r="AR8" s="13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91" s="2" customFormat="1" ht="7.15" customHeight="1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3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91" s="2" customFormat="1" ht="15.4" customHeight="1">
      <c r="A10" s="12"/>
      <c r="B10" s="13"/>
      <c r="C10" s="11" t="s">
        <v>7</v>
      </c>
      <c r="D10" s="12"/>
      <c r="E10" s="12"/>
      <c r="F10" s="12"/>
      <c r="G10" s="12"/>
      <c r="H10" s="12"/>
      <c r="I10" s="12"/>
      <c r="J10" s="12"/>
      <c r="K10" s="12"/>
      <c r="L10" s="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 t="s">
        <v>9</v>
      </c>
      <c r="AJ10" s="12"/>
      <c r="AK10" s="12"/>
      <c r="AL10" s="12"/>
      <c r="AM10" s="248"/>
      <c r="AN10" s="249"/>
      <c r="AO10" s="249"/>
      <c r="AP10" s="249"/>
      <c r="AQ10" s="12"/>
      <c r="AR10" s="13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91" s="2" customFormat="1" ht="15.4" customHeight="1">
      <c r="A11" s="12"/>
      <c r="B11" s="13"/>
      <c r="C11" s="11" t="s">
        <v>8</v>
      </c>
      <c r="D11" s="12"/>
      <c r="E11" s="12"/>
      <c r="F11" s="12"/>
      <c r="G11" s="12"/>
      <c r="H11" s="12" t="s">
        <v>446</v>
      </c>
      <c r="I11" s="12"/>
      <c r="J11" s="12"/>
      <c r="K11" s="12"/>
      <c r="L11" s="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 t="s">
        <v>10</v>
      </c>
      <c r="AJ11" s="12"/>
      <c r="AK11" s="12"/>
      <c r="AL11" s="12"/>
      <c r="AM11" s="248"/>
      <c r="AN11" s="249"/>
      <c r="AO11" s="249"/>
      <c r="AP11" s="249"/>
      <c r="AQ11" s="12"/>
      <c r="AR11" s="13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91" s="2" customFormat="1" ht="10.9" customHeight="1">
      <c r="A12" s="12"/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3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91" s="2" customFormat="1" ht="29.25" customHeight="1">
      <c r="A13" s="12"/>
      <c r="B13" s="13"/>
      <c r="C13" s="240" t="s">
        <v>14</v>
      </c>
      <c r="D13" s="241"/>
      <c r="E13" s="241"/>
      <c r="F13" s="241"/>
      <c r="G13" s="241"/>
      <c r="H13" s="24"/>
      <c r="I13" s="242" t="s">
        <v>15</v>
      </c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3" t="s">
        <v>16</v>
      </c>
      <c r="AH13" s="241"/>
      <c r="AI13" s="241"/>
      <c r="AJ13" s="241"/>
      <c r="AK13" s="241"/>
      <c r="AL13" s="241"/>
      <c r="AM13" s="241"/>
      <c r="AN13" s="242" t="s">
        <v>17</v>
      </c>
      <c r="AO13" s="241"/>
      <c r="AP13" s="244"/>
      <c r="AQ13" s="25" t="s">
        <v>18</v>
      </c>
      <c r="AR13" s="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91" s="2" customFormat="1" ht="10.9" customHeight="1">
      <c r="A14" s="12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3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91" s="5" customFormat="1" ht="32.65" customHeight="1">
      <c r="B15" s="31"/>
      <c r="C15" s="34" t="s">
        <v>19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253">
        <v>0</v>
      </c>
      <c r="AH15" s="253"/>
      <c r="AI15" s="253"/>
      <c r="AJ15" s="253"/>
      <c r="AK15" s="253"/>
      <c r="AL15" s="253"/>
      <c r="AM15" s="253"/>
      <c r="AN15" s="254">
        <v>0</v>
      </c>
      <c r="AO15" s="254"/>
      <c r="AP15" s="254"/>
      <c r="AQ15" s="33" t="s">
        <v>0</v>
      </c>
      <c r="AR15" s="31"/>
      <c r="AS15"/>
      <c r="AT15" s="14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S15" s="34"/>
      <c r="BT15" s="34"/>
      <c r="BU15" s="35"/>
      <c r="BV15" s="34"/>
      <c r="BW15" s="34"/>
      <c r="BX15" s="34"/>
      <c r="CL15" s="34"/>
    </row>
    <row r="16" spans="1:91" s="5" customFormat="1" ht="32.65" customHeight="1">
      <c r="B16" s="31"/>
      <c r="C16" s="118"/>
      <c r="D16" s="32">
        <v>1</v>
      </c>
      <c r="E16" s="32"/>
      <c r="F16" s="32"/>
      <c r="G16" s="32"/>
      <c r="H16" s="32"/>
      <c r="I16" s="32"/>
      <c r="J16" s="32" t="s">
        <v>443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148"/>
      <c r="AH16" s="148"/>
      <c r="AI16" s="148"/>
      <c r="AJ16" s="148"/>
      <c r="AK16" s="148"/>
      <c r="AL16" s="255">
        <f>SUM(AG17:AM19)</f>
        <v>29434.432690000001</v>
      </c>
      <c r="AM16" s="255"/>
      <c r="AN16" s="256">
        <f>AL16*1.2</f>
        <v>35321.319228</v>
      </c>
      <c r="AO16" s="256"/>
      <c r="AP16" s="256"/>
      <c r="AQ16" s="33"/>
      <c r="AR16" s="31"/>
      <c r="AS16"/>
      <c r="AT16" s="145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S16" s="34"/>
      <c r="BT16" s="34"/>
      <c r="BU16" s="35"/>
      <c r="BV16" s="34"/>
      <c r="BW16" s="34"/>
      <c r="BX16" s="34"/>
      <c r="CL16" s="34"/>
    </row>
    <row r="17" spans="1:91" s="6" customFormat="1" ht="16.5" customHeight="1">
      <c r="A17" s="36" t="s">
        <v>22</v>
      </c>
      <c r="B17" s="37"/>
      <c r="C17" s="38"/>
      <c r="D17" s="252">
        <v>1.1000000000000001</v>
      </c>
      <c r="E17" s="252"/>
      <c r="F17" s="252"/>
      <c r="G17" s="252"/>
      <c r="H17" s="252"/>
      <c r="I17" s="166"/>
      <c r="J17" s="245" t="s">
        <v>24</v>
      </c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50">
        <f>'1 - uk'!J16</f>
        <v>4524.7487999999994</v>
      </c>
      <c r="AH17" s="251"/>
      <c r="AI17" s="251"/>
      <c r="AJ17" s="251"/>
      <c r="AK17" s="251"/>
      <c r="AL17" s="251"/>
      <c r="AM17" s="251"/>
      <c r="AN17" s="250">
        <f>AG17*1.2</f>
        <v>5429.6985599999989</v>
      </c>
      <c r="AO17" s="250"/>
      <c r="AP17" s="250"/>
      <c r="AQ17" s="39" t="s">
        <v>25</v>
      </c>
      <c r="AR17" s="3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T17" s="40"/>
      <c r="BV17" s="40"/>
      <c r="BW17" s="40"/>
      <c r="BX17" s="40"/>
      <c r="CL17" s="40"/>
      <c r="CM17" s="40"/>
    </row>
    <row r="18" spans="1:91" s="2" customFormat="1" ht="18.75" customHeight="1">
      <c r="A18" s="12"/>
      <c r="B18" s="13"/>
      <c r="C18" s="12"/>
      <c r="D18" s="257">
        <v>1.2</v>
      </c>
      <c r="E18" s="257"/>
      <c r="F18" s="257"/>
      <c r="G18" s="257"/>
      <c r="H18" s="257"/>
      <c r="I18" s="168"/>
      <c r="J18" s="258" t="s">
        <v>338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9">
        <f>'2-stav.časť'!H15</f>
        <v>16951.08309</v>
      </c>
      <c r="AH18" s="259"/>
      <c r="AI18" s="259"/>
      <c r="AJ18" s="259"/>
      <c r="AK18" s="259"/>
      <c r="AL18" s="259"/>
      <c r="AM18" s="259"/>
      <c r="AN18" s="259">
        <f>AG18*1.2</f>
        <v>20341.299707999999</v>
      </c>
      <c r="AO18" s="259"/>
      <c r="AP18" s="259"/>
      <c r="AQ18" s="12"/>
      <c r="AR18" s="13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91" s="104" customFormat="1" ht="18.75" customHeight="1">
      <c r="A19" s="110"/>
      <c r="B19" s="111"/>
      <c r="C19" s="110"/>
      <c r="D19" s="257">
        <v>1.3</v>
      </c>
      <c r="E19" s="257"/>
      <c r="F19" s="257"/>
      <c r="G19" s="257"/>
      <c r="H19" s="257"/>
      <c r="I19" s="168"/>
      <c r="J19" s="258" t="s">
        <v>434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9">
        <f>strojovňa!J16</f>
        <v>7958.6008000000011</v>
      </c>
      <c r="AH19" s="259"/>
      <c r="AI19" s="259"/>
      <c r="AJ19" s="259"/>
      <c r="AK19" s="259"/>
      <c r="AL19" s="259"/>
      <c r="AM19" s="259"/>
      <c r="AN19" s="259">
        <f>AG19*1.2</f>
        <v>9550.3209600000009</v>
      </c>
      <c r="AO19" s="259"/>
      <c r="AP19" s="259"/>
      <c r="AQ19" s="110"/>
      <c r="AR19" s="111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</row>
    <row r="20" spans="1:91" s="2" customFormat="1" ht="7.15" customHeight="1">
      <c r="A20" s="12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3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</sheetData>
  <mergeCells count="24">
    <mergeCell ref="D19:H19"/>
    <mergeCell ref="J19:AF19"/>
    <mergeCell ref="AG19:AM19"/>
    <mergeCell ref="AN19:AP19"/>
    <mergeCell ref="D18:H18"/>
    <mergeCell ref="J18:AF18"/>
    <mergeCell ref="AG18:AM18"/>
    <mergeCell ref="AN18:AP18"/>
    <mergeCell ref="AN17:AP17"/>
    <mergeCell ref="AG17:AM17"/>
    <mergeCell ref="D17:H17"/>
    <mergeCell ref="J17:AF17"/>
    <mergeCell ref="AG15:AM15"/>
    <mergeCell ref="AN15:AP15"/>
    <mergeCell ref="AL16:AM16"/>
    <mergeCell ref="AN16:AP16"/>
    <mergeCell ref="C13:G13"/>
    <mergeCell ref="I13:AF13"/>
    <mergeCell ref="AG13:AM13"/>
    <mergeCell ref="AN13:AP13"/>
    <mergeCell ref="L6:AO6"/>
    <mergeCell ref="AM8:AN8"/>
    <mergeCell ref="AM10:AP10"/>
    <mergeCell ref="AM11:AP11"/>
  </mergeCells>
  <hyperlinks>
    <hyperlink ref="A17" location="'1 - uk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N92"/>
  <sheetViews>
    <sheetView showGridLines="0" topLeftCell="A19" zoomScale="112" zoomScaleNormal="112" workbookViewId="0">
      <selection activeCell="X20" sqref="X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6.33203125" style="1" customWidth="1"/>
    <col min="5" max="5" width="17.1640625" style="1" customWidth="1"/>
    <col min="6" max="6" width="50.6640625" style="1" customWidth="1"/>
    <col min="7" max="7" width="7.5" style="1" customWidth="1"/>
    <col min="8" max="8" width="11.5" style="199" customWidth="1"/>
    <col min="9" max="9" width="20.1640625" style="199" customWidth="1"/>
    <col min="10" max="10" width="25.5" style="199" customWidth="1"/>
    <col min="11" max="12" width="0.1640625" style="1" customWidth="1"/>
    <col min="13" max="13" width="10.6640625" style="1" hidden="1" customWidth="1"/>
    <col min="14" max="14" width="7.5" style="1" hidden="1" customWidth="1"/>
    <col min="15" max="20" width="14.1640625" style="1" hidden="1" customWidth="1"/>
    <col min="21" max="21" width="16.33203125" style="1" hidden="1" customWidth="1"/>
    <col min="22" max="22" width="0.6640625" style="1" customWidth="1"/>
    <col min="23" max="23" width="11.5" customWidth="1"/>
    <col min="24" max="24" width="20.1640625" customWidth="1"/>
    <col min="25" max="25" width="1" customWidth="1"/>
    <col min="26" max="26" width="14" customWidth="1"/>
    <col min="27" max="27" width="17.33203125" customWidth="1"/>
    <col min="28" max="28" width="20.1640625" customWidth="1"/>
    <col min="29" max="29" width="15" customWidth="1"/>
    <col min="30" max="30" width="16.33203125" customWidth="1"/>
    <col min="43" max="64" width="9.33203125" hidden="1"/>
  </cols>
  <sheetData>
    <row r="2" spans="1:118" s="2" customFormat="1" ht="7.15" customHeight="1">
      <c r="A2" s="12"/>
      <c r="B2" s="17"/>
      <c r="C2" s="18"/>
      <c r="D2" s="18"/>
      <c r="E2" s="18"/>
      <c r="F2" s="18"/>
      <c r="G2" s="18"/>
      <c r="H2" s="188"/>
      <c r="I2" s="188"/>
      <c r="J2" s="188"/>
      <c r="K2" s="18"/>
      <c r="L2" s="14"/>
      <c r="S2" s="12"/>
      <c r="T2" s="12"/>
      <c r="U2" s="12"/>
      <c r="V2" s="1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</row>
    <row r="3" spans="1:118" s="2" customFormat="1" ht="25.15" customHeight="1">
      <c r="A3" s="12"/>
      <c r="B3" s="13"/>
      <c r="C3" s="9" t="s">
        <v>29</v>
      </c>
      <c r="D3" s="12"/>
      <c r="E3" s="12"/>
      <c r="F3" s="12"/>
      <c r="G3" s="12"/>
      <c r="H3" s="189"/>
      <c r="I3" s="189"/>
      <c r="J3" s="189"/>
      <c r="K3" s="12"/>
      <c r="L3" s="14"/>
      <c r="S3" s="12"/>
      <c r="T3" s="12"/>
      <c r="U3" s="12"/>
      <c r="V3" s="12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</row>
    <row r="4" spans="1:118" s="2" customFormat="1" ht="7.15" customHeight="1">
      <c r="A4" s="12"/>
      <c r="B4" s="13"/>
      <c r="C4" s="12"/>
      <c r="D4" s="12"/>
      <c r="E4" s="12"/>
      <c r="F4" s="12"/>
      <c r="G4" s="12"/>
      <c r="H4" s="189"/>
      <c r="I4" s="189"/>
      <c r="J4" s="189"/>
      <c r="K4" s="12"/>
      <c r="L4" s="14"/>
      <c r="S4" s="12"/>
      <c r="T4" s="12"/>
      <c r="U4" s="12"/>
      <c r="V4" s="12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</row>
    <row r="5" spans="1:118" s="2" customFormat="1" ht="12" customHeight="1">
      <c r="A5" s="12"/>
      <c r="B5" s="13"/>
      <c r="C5" s="11" t="s">
        <v>3</v>
      </c>
      <c r="D5" s="12"/>
      <c r="E5" s="39" t="s">
        <v>445</v>
      </c>
      <c r="F5" s="12"/>
      <c r="G5" s="12"/>
      <c r="H5" s="189"/>
      <c r="I5" s="189"/>
      <c r="J5" s="189"/>
      <c r="K5" s="12"/>
      <c r="L5" s="14"/>
      <c r="S5" s="12"/>
      <c r="T5" s="12"/>
      <c r="U5" s="12"/>
      <c r="V5" s="12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</row>
    <row r="6" spans="1:118" s="2" customFormat="1" ht="16.5" customHeight="1">
      <c r="A6" s="12"/>
      <c r="B6" s="13"/>
      <c r="C6" s="12"/>
      <c r="D6" s="12"/>
      <c r="E6" s="21" t="s">
        <v>448</v>
      </c>
      <c r="F6" s="158"/>
      <c r="G6" s="158"/>
      <c r="H6" s="236"/>
      <c r="I6" s="236"/>
      <c r="J6" s="190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</row>
    <row r="7" spans="1:118" s="2" customFormat="1" ht="12" customHeight="1">
      <c r="A7" s="12"/>
      <c r="B7" s="13"/>
      <c r="C7" s="11" t="s">
        <v>26</v>
      </c>
      <c r="D7" s="12"/>
      <c r="E7" s="12"/>
      <c r="F7" s="12"/>
      <c r="G7" s="12"/>
      <c r="H7" s="189"/>
      <c r="I7" s="189"/>
      <c r="J7" s="189"/>
      <c r="K7" s="12"/>
      <c r="L7" s="14"/>
      <c r="S7" s="12"/>
      <c r="T7" s="12"/>
      <c r="U7" s="12"/>
      <c r="V7" s="12"/>
      <c r="W7"/>
      <c r="X7" s="16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</row>
    <row r="8" spans="1:118" s="2" customFormat="1" ht="16.5" customHeight="1">
      <c r="A8" s="12"/>
      <c r="B8" s="13"/>
      <c r="C8" s="12"/>
      <c r="D8" s="12"/>
      <c r="E8" s="245"/>
      <c r="F8" s="261"/>
      <c r="G8" s="261"/>
      <c r="H8" s="261"/>
      <c r="I8" s="189"/>
      <c r="J8" s="189"/>
      <c r="K8" s="12"/>
      <c r="L8" s="14"/>
      <c r="S8" s="12"/>
      <c r="T8" s="12"/>
      <c r="U8" s="12"/>
      <c r="V8" s="12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</row>
    <row r="9" spans="1:118" s="2" customFormat="1" ht="7.15" customHeight="1">
      <c r="A9" s="12"/>
      <c r="B9" s="13"/>
      <c r="C9" s="12"/>
      <c r="D9" s="12"/>
      <c r="E9" s="12"/>
      <c r="F9" s="12"/>
      <c r="G9" s="12"/>
      <c r="H9" s="189"/>
      <c r="I9" s="189"/>
      <c r="J9" s="189"/>
      <c r="K9" s="12"/>
      <c r="L9" s="14"/>
      <c r="S9" s="12"/>
      <c r="T9" s="12"/>
      <c r="U9" s="12"/>
      <c r="V9" s="12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</row>
    <row r="10" spans="1:118" s="2" customFormat="1" ht="12" customHeight="1">
      <c r="A10" s="12"/>
      <c r="B10" s="13"/>
      <c r="C10" s="11" t="s">
        <v>4</v>
      </c>
      <c r="D10" s="12"/>
      <c r="E10" s="12"/>
      <c r="F10" s="10"/>
      <c r="G10" s="12"/>
      <c r="H10" s="189"/>
      <c r="I10" s="202" t="s">
        <v>6</v>
      </c>
      <c r="J10" s="191"/>
      <c r="K10" s="12"/>
      <c r="L10" s="14"/>
      <c r="S10" s="12"/>
      <c r="T10" s="12"/>
      <c r="U10" s="12"/>
      <c r="V10" s="12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s="2" customFormat="1" ht="7.15" customHeight="1">
      <c r="A11" s="12"/>
      <c r="B11" s="13"/>
      <c r="C11" s="12"/>
      <c r="D11" s="12"/>
      <c r="E11" s="12"/>
      <c r="F11" s="12"/>
      <c r="G11" s="12"/>
      <c r="H11" s="189"/>
      <c r="I11" s="189"/>
      <c r="J11" s="189"/>
      <c r="K11" s="12"/>
      <c r="L11" s="14"/>
      <c r="S11" s="12"/>
      <c r="T11" s="12"/>
      <c r="U11" s="12"/>
      <c r="V11" s="12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</row>
    <row r="12" spans="1:118" s="2" customFormat="1" ht="15.4" customHeight="1">
      <c r="A12" s="12"/>
      <c r="B12" s="13"/>
      <c r="C12" s="11" t="s">
        <v>7</v>
      </c>
      <c r="D12" s="12"/>
      <c r="E12" s="12"/>
      <c r="F12" s="10"/>
      <c r="G12" s="12"/>
      <c r="H12" s="189"/>
      <c r="I12" s="202" t="s">
        <v>9</v>
      </c>
      <c r="J12" s="192"/>
      <c r="K12" s="12"/>
      <c r="L12" s="14"/>
      <c r="S12" s="12"/>
      <c r="T12" s="12"/>
      <c r="U12" s="12"/>
      <c r="V12" s="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</row>
    <row r="13" spans="1:118" s="2" customFormat="1" ht="25.9" customHeight="1">
      <c r="A13" s="12"/>
      <c r="B13" s="13"/>
      <c r="C13" s="11" t="s">
        <v>8</v>
      </c>
      <c r="D13" s="12"/>
      <c r="E13" s="167" t="s">
        <v>446</v>
      </c>
      <c r="F13" s="167"/>
      <c r="G13" s="167"/>
      <c r="H13" s="189"/>
      <c r="I13" s="237"/>
      <c r="J13" s="192"/>
      <c r="K13" s="12"/>
      <c r="L13" s="14"/>
      <c r="S13" s="12"/>
      <c r="T13" s="12"/>
      <c r="U13" s="12"/>
      <c r="V13" s="12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</row>
    <row r="14" spans="1:118" s="2" customFormat="1" ht="10.35" customHeight="1">
      <c r="A14" s="12"/>
      <c r="B14" s="13"/>
      <c r="C14" s="12"/>
      <c r="D14" s="12"/>
      <c r="E14" s="12"/>
      <c r="F14" s="12"/>
      <c r="G14" s="12"/>
      <c r="H14" s="189"/>
      <c r="I14" s="260"/>
      <c r="J14" s="260"/>
      <c r="K14" s="12"/>
      <c r="L14" s="66"/>
      <c r="S14" s="12"/>
      <c r="T14" s="12"/>
      <c r="U14" s="12"/>
      <c r="V14" s="71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</row>
    <row r="15" spans="1:118" s="7" customFormat="1" ht="29.25" customHeight="1">
      <c r="A15" s="41"/>
      <c r="B15" s="42"/>
      <c r="C15" s="43" t="s">
        <v>30</v>
      </c>
      <c r="D15" s="44" t="s">
        <v>18</v>
      </c>
      <c r="E15" s="44" t="s">
        <v>14</v>
      </c>
      <c r="F15" s="44" t="s">
        <v>15</v>
      </c>
      <c r="G15" s="44" t="s">
        <v>31</v>
      </c>
      <c r="H15" s="206" t="s">
        <v>32</v>
      </c>
      <c r="I15" s="206" t="s">
        <v>33</v>
      </c>
      <c r="J15" s="193" t="s">
        <v>27</v>
      </c>
      <c r="K15" s="45" t="s">
        <v>34</v>
      </c>
      <c r="L15" s="67"/>
      <c r="M15" s="26" t="s">
        <v>0</v>
      </c>
      <c r="N15" s="27" t="s">
        <v>11</v>
      </c>
      <c r="O15" s="27" t="s">
        <v>35</v>
      </c>
      <c r="P15" s="27" t="s">
        <v>36</v>
      </c>
      <c r="Q15" s="27" t="s">
        <v>37</v>
      </c>
      <c r="R15" s="27" t="s">
        <v>38</v>
      </c>
      <c r="S15" s="27" t="s">
        <v>39</v>
      </c>
      <c r="T15" s="28" t="s">
        <v>40</v>
      </c>
      <c r="U15" s="41"/>
      <c r="V15" s="72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</row>
    <row r="16" spans="1:118" s="2" customFormat="1" ht="22.9" customHeight="1">
      <c r="A16" s="12"/>
      <c r="B16" s="13"/>
      <c r="C16" s="34" t="s">
        <v>28</v>
      </c>
      <c r="D16" s="168"/>
      <c r="E16" s="168"/>
      <c r="F16" s="168"/>
      <c r="G16" s="168"/>
      <c r="H16" s="207"/>
      <c r="I16" s="207"/>
      <c r="J16" s="194">
        <f>J18+J27+J31+J41+J74+J76</f>
        <v>4524.7487999999994</v>
      </c>
      <c r="K16" s="12"/>
      <c r="L16" s="68"/>
      <c r="M16" s="29"/>
      <c r="N16" s="23"/>
      <c r="O16" s="30"/>
      <c r="P16" s="46" t="e">
        <f>P17</f>
        <v>#REF!</v>
      </c>
      <c r="Q16" s="30"/>
      <c r="R16" s="46" t="e">
        <f>R17</f>
        <v>#REF!</v>
      </c>
      <c r="S16" s="30"/>
      <c r="T16" s="47" t="e">
        <f>T17</f>
        <v>#REF!</v>
      </c>
      <c r="U16" s="12"/>
      <c r="V16" s="73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</row>
    <row r="17" spans="1:118" s="8" customFormat="1" ht="25.9" customHeight="1">
      <c r="B17" s="48"/>
      <c r="C17" s="169"/>
      <c r="D17" s="170" t="s">
        <v>20</v>
      </c>
      <c r="E17" s="171" t="s">
        <v>41</v>
      </c>
      <c r="F17" s="171" t="s">
        <v>42</v>
      </c>
      <c r="G17" s="169"/>
      <c r="H17" s="208"/>
      <c r="I17" s="208"/>
      <c r="J17" s="195">
        <f>BJ17</f>
        <v>0</v>
      </c>
      <c r="L17" s="69"/>
      <c r="M17" s="49"/>
      <c r="N17" s="50"/>
      <c r="O17" s="50"/>
      <c r="P17" s="51" t="e">
        <f>P18+P27+#REF!+P31+P41+#REF!+P74</f>
        <v>#REF!</v>
      </c>
      <c r="Q17" s="50"/>
      <c r="R17" s="51" t="e">
        <f>R18+R27+#REF!+R31+R41+#REF!+R74</f>
        <v>#REF!</v>
      </c>
      <c r="S17" s="50"/>
      <c r="T17" s="52" t="e">
        <f>T18+T27+#REF!+T31+T41+#REF!+T74</f>
        <v>#REF!</v>
      </c>
      <c r="V17" s="74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</row>
    <row r="18" spans="1:118" s="8" customFormat="1" ht="22.9" customHeight="1">
      <c r="B18" s="48"/>
      <c r="C18" s="169"/>
      <c r="D18" s="170" t="s">
        <v>20</v>
      </c>
      <c r="E18" s="172" t="s">
        <v>43</v>
      </c>
      <c r="F18" s="172" t="s">
        <v>44</v>
      </c>
      <c r="G18" s="169"/>
      <c r="H18" s="208"/>
      <c r="I18" s="208"/>
      <c r="J18" s="196">
        <f>SUM(J19:J26)</f>
        <v>308.85659999999996</v>
      </c>
      <c r="L18" s="69"/>
      <c r="M18" s="49"/>
      <c r="N18" s="50"/>
      <c r="O18" s="50"/>
      <c r="P18" s="51">
        <f>SUM(P19:P26)</f>
        <v>0</v>
      </c>
      <c r="Q18" s="50"/>
      <c r="R18" s="51">
        <f>SUM(R19:R26)</f>
        <v>-3.15E-3</v>
      </c>
      <c r="S18" s="50"/>
      <c r="T18" s="52">
        <f>SUM(T19:T26)</f>
        <v>0</v>
      </c>
      <c r="V18" s="74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</row>
    <row r="19" spans="1:118" s="2" customFormat="1" ht="24.4" customHeight="1">
      <c r="A19" s="12"/>
      <c r="B19" s="53"/>
      <c r="C19" s="153" t="s">
        <v>23</v>
      </c>
      <c r="D19" s="153" t="s">
        <v>46</v>
      </c>
      <c r="E19" s="154" t="s">
        <v>47</v>
      </c>
      <c r="F19" s="155" t="s">
        <v>48</v>
      </c>
      <c r="G19" s="156" t="s">
        <v>49</v>
      </c>
      <c r="H19" s="197">
        <v>-105</v>
      </c>
      <c r="I19" s="197">
        <v>2.5146000000000002</v>
      </c>
      <c r="J19" s="197">
        <f>H19*I19</f>
        <v>-264.03300000000002</v>
      </c>
      <c r="K19" s="54"/>
      <c r="L19" s="68"/>
      <c r="M19" s="55" t="s">
        <v>0</v>
      </c>
      <c r="N19" s="56" t="s">
        <v>12</v>
      </c>
      <c r="O19" s="57">
        <v>0</v>
      </c>
      <c r="P19" s="57">
        <f t="shared" ref="P19:P26" si="0">O19*H19</f>
        <v>0</v>
      </c>
      <c r="Q19" s="57">
        <v>3.0000000000000001E-5</v>
      </c>
      <c r="R19" s="57">
        <f t="shared" ref="R19:R26" si="1">Q19*H19</f>
        <v>-3.15E-3</v>
      </c>
      <c r="S19" s="57">
        <v>0</v>
      </c>
      <c r="T19" s="58">
        <f t="shared" ref="T19:T26" si="2">S19*H19</f>
        <v>0</v>
      </c>
      <c r="U19" s="12"/>
      <c r="V19" s="71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</row>
    <row r="20" spans="1:118" s="2" customFormat="1" ht="14.65" customHeight="1">
      <c r="A20" s="12"/>
      <c r="B20" s="53"/>
      <c r="C20" s="181">
        <v>2</v>
      </c>
      <c r="D20" s="181" t="s">
        <v>51</v>
      </c>
      <c r="E20" s="182" t="s">
        <v>52</v>
      </c>
      <c r="F20" s="183" t="s">
        <v>53</v>
      </c>
      <c r="G20" s="164" t="s">
        <v>49</v>
      </c>
      <c r="H20" s="238">
        <v>-174</v>
      </c>
      <c r="I20" s="238">
        <v>0.98640000000000005</v>
      </c>
      <c r="J20" s="197">
        <f t="shared" ref="J20:J40" si="3">H20*I20</f>
        <v>-171.6336</v>
      </c>
      <c r="K20" s="59"/>
      <c r="L20" s="70"/>
      <c r="M20" s="60" t="s">
        <v>0</v>
      </c>
      <c r="N20" s="61" t="s">
        <v>12</v>
      </c>
      <c r="O20" s="57">
        <v>0</v>
      </c>
      <c r="P20" s="57">
        <f t="shared" si="0"/>
        <v>0</v>
      </c>
      <c r="Q20" s="57">
        <v>0</v>
      </c>
      <c r="R20" s="57">
        <f t="shared" si="1"/>
        <v>0</v>
      </c>
      <c r="S20" s="57">
        <v>0</v>
      </c>
      <c r="T20" s="58">
        <f t="shared" si="2"/>
        <v>0</v>
      </c>
      <c r="U20" s="12"/>
      <c r="V20" s="71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spans="1:118" s="2" customFormat="1" ht="14.65" customHeight="1">
      <c r="A21" s="12"/>
      <c r="B21" s="53"/>
      <c r="C21" s="181" t="s">
        <v>55</v>
      </c>
      <c r="D21" s="181" t="s">
        <v>51</v>
      </c>
      <c r="E21" s="182" t="s">
        <v>56</v>
      </c>
      <c r="F21" s="183" t="s">
        <v>57</v>
      </c>
      <c r="G21" s="164" t="s">
        <v>49</v>
      </c>
      <c r="H21" s="238">
        <v>24</v>
      </c>
      <c r="I21" s="238">
        <v>1.0871999999999999</v>
      </c>
      <c r="J21" s="197">
        <f t="shared" si="3"/>
        <v>26.092799999999997</v>
      </c>
      <c r="K21" s="59"/>
      <c r="L21" s="70"/>
      <c r="M21" s="60" t="s">
        <v>0</v>
      </c>
      <c r="N21" s="61" t="s">
        <v>12</v>
      </c>
      <c r="O21" s="57">
        <v>0</v>
      </c>
      <c r="P21" s="57">
        <f t="shared" si="0"/>
        <v>0</v>
      </c>
      <c r="Q21" s="57">
        <v>0</v>
      </c>
      <c r="R21" s="57">
        <f t="shared" si="1"/>
        <v>0</v>
      </c>
      <c r="S21" s="57">
        <v>0</v>
      </c>
      <c r="T21" s="58">
        <f t="shared" si="2"/>
        <v>0</v>
      </c>
      <c r="U21" s="12"/>
      <c r="V21" s="7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spans="1:118" s="2" customFormat="1" ht="14.65" customHeight="1">
      <c r="A22" s="12"/>
      <c r="B22" s="53"/>
      <c r="C22" s="181" t="s">
        <v>54</v>
      </c>
      <c r="D22" s="181" t="s">
        <v>51</v>
      </c>
      <c r="E22" s="182" t="s">
        <v>59</v>
      </c>
      <c r="F22" s="183" t="s">
        <v>60</v>
      </c>
      <c r="G22" s="164" t="s">
        <v>49</v>
      </c>
      <c r="H22" s="238">
        <v>190</v>
      </c>
      <c r="I22" s="238">
        <v>1.2527999999999999</v>
      </c>
      <c r="J22" s="197">
        <f t="shared" si="3"/>
        <v>238.03199999999998</v>
      </c>
      <c r="K22" s="59"/>
      <c r="L22" s="70"/>
      <c r="M22" s="60" t="s">
        <v>0</v>
      </c>
      <c r="N22" s="61" t="s">
        <v>12</v>
      </c>
      <c r="O22" s="57">
        <v>0</v>
      </c>
      <c r="P22" s="57">
        <f t="shared" si="0"/>
        <v>0</v>
      </c>
      <c r="Q22" s="57">
        <v>0</v>
      </c>
      <c r="R22" s="57">
        <f t="shared" si="1"/>
        <v>0</v>
      </c>
      <c r="S22" s="57">
        <v>0</v>
      </c>
      <c r="T22" s="58">
        <f t="shared" si="2"/>
        <v>0</v>
      </c>
      <c r="U22" s="12"/>
      <c r="V22" s="71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spans="1:118" s="2" customFormat="1" ht="14.65" customHeight="1">
      <c r="A23" s="12"/>
      <c r="B23" s="53"/>
      <c r="C23" s="181" t="s">
        <v>62</v>
      </c>
      <c r="D23" s="181" t="s">
        <v>51</v>
      </c>
      <c r="E23" s="182" t="s">
        <v>63</v>
      </c>
      <c r="F23" s="183" t="s">
        <v>64</v>
      </c>
      <c r="G23" s="164" t="s">
        <v>49</v>
      </c>
      <c r="H23" s="238">
        <v>58</v>
      </c>
      <c r="I23" s="238">
        <v>1.8720000000000001</v>
      </c>
      <c r="J23" s="197">
        <f t="shared" si="3"/>
        <v>108.57600000000001</v>
      </c>
      <c r="K23" s="59"/>
      <c r="L23" s="70"/>
      <c r="M23" s="60" t="s">
        <v>0</v>
      </c>
      <c r="N23" s="61" t="s">
        <v>12</v>
      </c>
      <c r="O23" s="57">
        <v>0</v>
      </c>
      <c r="P23" s="57">
        <f t="shared" si="0"/>
        <v>0</v>
      </c>
      <c r="Q23" s="57">
        <v>0</v>
      </c>
      <c r="R23" s="57">
        <f t="shared" si="1"/>
        <v>0</v>
      </c>
      <c r="S23" s="57">
        <v>0</v>
      </c>
      <c r="T23" s="58">
        <f t="shared" si="2"/>
        <v>0</v>
      </c>
      <c r="U23" s="12"/>
      <c r="V23" s="71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  <row r="24" spans="1:118" s="2" customFormat="1" ht="14.65" customHeight="1">
      <c r="A24" s="12"/>
      <c r="B24" s="53"/>
      <c r="C24" s="181" t="s">
        <v>58</v>
      </c>
      <c r="D24" s="181" t="s">
        <v>51</v>
      </c>
      <c r="E24" s="182" t="s">
        <v>66</v>
      </c>
      <c r="F24" s="183" t="s">
        <v>67</v>
      </c>
      <c r="G24" s="164" t="s">
        <v>49</v>
      </c>
      <c r="H24" s="238">
        <v>56</v>
      </c>
      <c r="I24" s="238">
        <v>1.9296000000000002</v>
      </c>
      <c r="J24" s="197">
        <f t="shared" si="3"/>
        <v>108.05760000000001</v>
      </c>
      <c r="K24" s="59"/>
      <c r="L24" s="70"/>
      <c r="M24" s="60" t="s">
        <v>0</v>
      </c>
      <c r="N24" s="61" t="s">
        <v>12</v>
      </c>
      <c r="O24" s="57">
        <v>0</v>
      </c>
      <c r="P24" s="57">
        <f t="shared" si="0"/>
        <v>0</v>
      </c>
      <c r="Q24" s="57">
        <v>0</v>
      </c>
      <c r="R24" s="57">
        <f t="shared" si="1"/>
        <v>0</v>
      </c>
      <c r="S24" s="57">
        <v>0</v>
      </c>
      <c r="T24" s="58">
        <f t="shared" si="2"/>
        <v>0</v>
      </c>
      <c r="U24" s="12"/>
      <c r="V24" s="71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</row>
    <row r="25" spans="1:118" s="2" customFormat="1" ht="14.65" customHeight="1">
      <c r="A25" s="12"/>
      <c r="B25" s="53"/>
      <c r="C25" s="181" t="s">
        <v>69</v>
      </c>
      <c r="D25" s="181" t="s">
        <v>51</v>
      </c>
      <c r="E25" s="182" t="s">
        <v>70</v>
      </c>
      <c r="F25" s="183" t="s">
        <v>71</v>
      </c>
      <c r="G25" s="164" t="s">
        <v>49</v>
      </c>
      <c r="H25" s="238">
        <v>106</v>
      </c>
      <c r="I25" s="238">
        <v>2.2751999999999999</v>
      </c>
      <c r="J25" s="197">
        <f t="shared" si="3"/>
        <v>241.1712</v>
      </c>
      <c r="K25" s="59"/>
      <c r="L25" s="70"/>
      <c r="M25" s="60" t="s">
        <v>0</v>
      </c>
      <c r="N25" s="61" t="s">
        <v>12</v>
      </c>
      <c r="O25" s="57">
        <v>0</v>
      </c>
      <c r="P25" s="57">
        <f t="shared" si="0"/>
        <v>0</v>
      </c>
      <c r="Q25" s="57">
        <v>0</v>
      </c>
      <c r="R25" s="57">
        <f t="shared" si="1"/>
        <v>0</v>
      </c>
      <c r="S25" s="57">
        <v>0</v>
      </c>
      <c r="T25" s="58">
        <f t="shared" si="2"/>
        <v>0</v>
      </c>
      <c r="U25" s="12"/>
      <c r="V25" s="71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</row>
    <row r="26" spans="1:118" s="2" customFormat="1" ht="14.65" customHeight="1">
      <c r="A26" s="12"/>
      <c r="B26" s="53"/>
      <c r="C26" s="181" t="s">
        <v>61</v>
      </c>
      <c r="D26" s="181" t="s">
        <v>51</v>
      </c>
      <c r="E26" s="182" t="s">
        <v>73</v>
      </c>
      <c r="F26" s="183" t="s">
        <v>74</v>
      </c>
      <c r="G26" s="164" t="s">
        <v>49</v>
      </c>
      <c r="H26" s="238">
        <v>6</v>
      </c>
      <c r="I26" s="238">
        <v>3.7656000000000001</v>
      </c>
      <c r="J26" s="197">
        <f t="shared" si="3"/>
        <v>22.593600000000002</v>
      </c>
      <c r="K26" s="59"/>
      <c r="L26" s="70"/>
      <c r="M26" s="60" t="s">
        <v>0</v>
      </c>
      <c r="N26" s="61" t="s">
        <v>12</v>
      </c>
      <c r="O26" s="57">
        <v>0</v>
      </c>
      <c r="P26" s="57">
        <f t="shared" si="0"/>
        <v>0</v>
      </c>
      <c r="Q26" s="57">
        <v>0</v>
      </c>
      <c r="R26" s="57">
        <f t="shared" si="1"/>
        <v>0</v>
      </c>
      <c r="S26" s="57">
        <v>0</v>
      </c>
      <c r="T26" s="58">
        <f t="shared" si="2"/>
        <v>0</v>
      </c>
      <c r="U26" s="12"/>
      <c r="V26" s="71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</row>
    <row r="27" spans="1:118" s="8" customFormat="1" ht="22.9" customHeight="1">
      <c r="B27" s="48"/>
      <c r="C27" s="184"/>
      <c r="D27" s="185" t="s">
        <v>20</v>
      </c>
      <c r="E27" s="186" t="s">
        <v>78</v>
      </c>
      <c r="F27" s="186" t="s">
        <v>79</v>
      </c>
      <c r="G27" s="184"/>
      <c r="H27" s="239">
        <v>0</v>
      </c>
      <c r="I27" s="239"/>
      <c r="J27" s="198">
        <f>SUM(J28:J30)</f>
        <v>-2758.2186999999994</v>
      </c>
      <c r="L27" s="69"/>
      <c r="M27" s="49"/>
      <c r="N27" s="50"/>
      <c r="O27" s="50"/>
      <c r="P27" s="51">
        <f>SUM(P28:P28)</f>
        <v>0</v>
      </c>
      <c r="Q27" s="50"/>
      <c r="R27" s="51">
        <f>SUM(R28:R28)</f>
        <v>-2.5760000000000001</v>
      </c>
      <c r="S27" s="50"/>
      <c r="T27" s="52">
        <f>SUM(T28:T28)</f>
        <v>0</v>
      </c>
      <c r="V27" s="74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</row>
    <row r="28" spans="1:118" s="2" customFormat="1" ht="14.65" customHeight="1">
      <c r="A28" s="12"/>
      <c r="B28" s="53"/>
      <c r="C28" s="181" t="s">
        <v>84</v>
      </c>
      <c r="D28" s="181" t="s">
        <v>51</v>
      </c>
      <c r="E28" s="182" t="s">
        <v>85</v>
      </c>
      <c r="F28" s="183" t="s">
        <v>86</v>
      </c>
      <c r="G28" s="164" t="s">
        <v>81</v>
      </c>
      <c r="H28" s="238">
        <v>-56</v>
      </c>
      <c r="I28" s="238">
        <v>4.8499999999999996</v>
      </c>
      <c r="J28" s="197">
        <f t="shared" si="3"/>
        <v>-271.59999999999997</v>
      </c>
      <c r="K28" s="59"/>
      <c r="L28" s="70"/>
      <c r="M28" s="60" t="s">
        <v>0</v>
      </c>
      <c r="N28" s="61" t="s">
        <v>12</v>
      </c>
      <c r="O28" s="57">
        <v>0</v>
      </c>
      <c r="P28" s="57">
        <f t="shared" ref="P28" si="4">O28*H28</f>
        <v>0</v>
      </c>
      <c r="Q28" s="57">
        <v>4.5999999999999999E-2</v>
      </c>
      <c r="R28" s="57">
        <f t="shared" ref="R28" si="5">Q28*H28</f>
        <v>-2.5760000000000001</v>
      </c>
      <c r="S28" s="57">
        <v>0</v>
      </c>
      <c r="T28" s="58">
        <f t="shared" ref="T28" si="6">S28*H28</f>
        <v>0</v>
      </c>
      <c r="U28" s="12"/>
      <c r="V28" s="71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</row>
    <row r="29" spans="1:118" s="2" customFormat="1" ht="14.65" customHeight="1">
      <c r="A29" s="12"/>
      <c r="B29" s="53"/>
      <c r="C29" s="153" t="s">
        <v>107</v>
      </c>
      <c r="D29" s="153" t="s">
        <v>46</v>
      </c>
      <c r="E29" s="154" t="s">
        <v>108</v>
      </c>
      <c r="F29" s="155" t="s">
        <v>109</v>
      </c>
      <c r="G29" s="156" t="s">
        <v>81</v>
      </c>
      <c r="H29" s="197">
        <v>-3</v>
      </c>
      <c r="I29" s="197">
        <v>11.3049</v>
      </c>
      <c r="J29" s="197">
        <f t="shared" si="3"/>
        <v>-33.914699999999996</v>
      </c>
      <c r="K29" s="54"/>
      <c r="L29" s="68"/>
      <c r="M29" s="55" t="s">
        <v>0</v>
      </c>
      <c r="N29" s="56" t="s">
        <v>12</v>
      </c>
      <c r="O29" s="57">
        <v>0.50136000000000003</v>
      </c>
      <c r="P29" s="57">
        <f t="shared" ref="P29:P30" si="7">O29*H29</f>
        <v>-1.5040800000000001</v>
      </c>
      <c r="Q29" s="57">
        <v>6.2034600000000003E-4</v>
      </c>
      <c r="R29" s="57">
        <f t="shared" ref="R29:R30" si="8">Q29*H29</f>
        <v>-1.8610380000000002E-3</v>
      </c>
      <c r="S29" s="57">
        <v>0</v>
      </c>
      <c r="T29" s="58">
        <f t="shared" ref="T29:T30" si="9">S29*H29</f>
        <v>0</v>
      </c>
      <c r="U29" s="12"/>
      <c r="V29" s="71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</row>
    <row r="30" spans="1:118" s="2" customFormat="1" ht="24.4" customHeight="1">
      <c r="A30" s="12"/>
      <c r="B30" s="53"/>
      <c r="C30" s="181" t="s">
        <v>90</v>
      </c>
      <c r="D30" s="181" t="s">
        <v>51</v>
      </c>
      <c r="E30" s="182" t="s">
        <v>110</v>
      </c>
      <c r="F30" s="183" t="s">
        <v>111</v>
      </c>
      <c r="G30" s="164" t="s">
        <v>81</v>
      </c>
      <c r="H30" s="238">
        <v>-3</v>
      </c>
      <c r="I30" s="238">
        <v>817.56799999999998</v>
      </c>
      <c r="J30" s="197">
        <f t="shared" si="3"/>
        <v>-2452.7039999999997</v>
      </c>
      <c r="K30" s="59"/>
      <c r="L30" s="70"/>
      <c r="M30" s="60" t="s">
        <v>0</v>
      </c>
      <c r="N30" s="61" t="s">
        <v>12</v>
      </c>
      <c r="O30" s="57">
        <v>0</v>
      </c>
      <c r="P30" s="57">
        <f t="shared" si="7"/>
        <v>0</v>
      </c>
      <c r="Q30" s="57">
        <v>0</v>
      </c>
      <c r="R30" s="57">
        <f t="shared" si="8"/>
        <v>0</v>
      </c>
      <c r="S30" s="57">
        <v>0</v>
      </c>
      <c r="T30" s="58">
        <f t="shared" si="9"/>
        <v>0</v>
      </c>
      <c r="U30" s="12"/>
      <c r="V30" s="71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</row>
    <row r="31" spans="1:118" s="8" customFormat="1" ht="22.9" customHeight="1">
      <c r="B31" s="48"/>
      <c r="C31" s="184"/>
      <c r="D31" s="185" t="s">
        <v>20</v>
      </c>
      <c r="E31" s="186" t="s">
        <v>112</v>
      </c>
      <c r="F31" s="186" t="s">
        <v>113</v>
      </c>
      <c r="G31" s="184"/>
      <c r="H31" s="239">
        <v>0</v>
      </c>
      <c r="I31" s="239"/>
      <c r="J31" s="198">
        <f>SUM(J32:J40)</f>
        <v>6518.9070000000002</v>
      </c>
      <c r="L31" s="69"/>
      <c r="M31" s="49"/>
      <c r="N31" s="50"/>
      <c r="O31" s="50"/>
      <c r="P31" s="51">
        <f>SUM(P32:P40)</f>
        <v>175.52182000000002</v>
      </c>
      <c r="Q31" s="50"/>
      <c r="R31" s="51">
        <f>SUM(R32:R40)</f>
        <v>1.9147965335999999</v>
      </c>
      <c r="S31" s="50"/>
      <c r="T31" s="52">
        <f>SUM(T32:T40)</f>
        <v>1.3440000000000001</v>
      </c>
      <c r="V31" s="74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</row>
    <row r="32" spans="1:118" s="2" customFormat="1" ht="14.65" customHeight="1">
      <c r="A32" s="12"/>
      <c r="B32" s="53"/>
      <c r="C32" s="153" t="s">
        <v>114</v>
      </c>
      <c r="D32" s="153" t="s">
        <v>46</v>
      </c>
      <c r="E32" s="154" t="s">
        <v>115</v>
      </c>
      <c r="F32" s="155" t="s">
        <v>116</v>
      </c>
      <c r="G32" s="156" t="s">
        <v>49</v>
      </c>
      <c r="H32" s="197">
        <v>168</v>
      </c>
      <c r="I32" s="197">
        <v>1.7000999999999999</v>
      </c>
      <c r="J32" s="197">
        <f t="shared" si="3"/>
        <v>285.61680000000001</v>
      </c>
      <c r="K32" s="54"/>
      <c r="L32" s="68"/>
      <c r="M32" s="55" t="s">
        <v>0</v>
      </c>
      <c r="N32" s="56" t="s">
        <v>12</v>
      </c>
      <c r="O32" s="57">
        <v>9.8180000000000003E-2</v>
      </c>
      <c r="P32" s="57">
        <f t="shared" ref="P32:P40" si="10">O32*H32</f>
        <v>16.494240000000001</v>
      </c>
      <c r="Q32" s="57">
        <v>8.9640000000000002E-5</v>
      </c>
      <c r="R32" s="57">
        <f t="shared" ref="R32:R40" si="11">Q32*H32</f>
        <v>1.505952E-2</v>
      </c>
      <c r="S32" s="57">
        <v>8.0000000000000002E-3</v>
      </c>
      <c r="T32" s="58">
        <f t="shared" ref="T32:T40" si="12">S32*H32</f>
        <v>1.3440000000000001</v>
      </c>
      <c r="U32" s="12"/>
      <c r="V32" s="71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</row>
    <row r="33" spans="1:118" s="2" customFormat="1" ht="24.4" customHeight="1">
      <c r="A33" s="12"/>
      <c r="B33" s="53"/>
      <c r="C33" s="153" t="s">
        <v>93</v>
      </c>
      <c r="D33" s="153" t="s">
        <v>46</v>
      </c>
      <c r="E33" s="154" t="s">
        <v>117</v>
      </c>
      <c r="F33" s="155" t="s">
        <v>118</v>
      </c>
      <c r="G33" s="156" t="s">
        <v>49</v>
      </c>
      <c r="H33" s="197">
        <v>-180</v>
      </c>
      <c r="I33" s="197">
        <v>7.8236999999999997</v>
      </c>
      <c r="J33" s="197">
        <f t="shared" si="3"/>
        <v>-1408.2659999999998</v>
      </c>
      <c r="K33" s="54"/>
      <c r="L33" s="68"/>
      <c r="M33" s="55" t="s">
        <v>0</v>
      </c>
      <c r="N33" s="56" t="s">
        <v>12</v>
      </c>
      <c r="O33" s="57">
        <v>0.33488000000000001</v>
      </c>
      <c r="P33" s="57">
        <f t="shared" si="10"/>
        <v>-60.278400000000005</v>
      </c>
      <c r="Q33" s="57">
        <v>1.528476E-3</v>
      </c>
      <c r="R33" s="57">
        <f t="shared" si="11"/>
        <v>-0.27512567999999998</v>
      </c>
      <c r="S33" s="57">
        <v>0</v>
      </c>
      <c r="T33" s="58">
        <f t="shared" si="12"/>
        <v>0</v>
      </c>
      <c r="U33" s="12"/>
      <c r="V33" s="71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</row>
    <row r="34" spans="1:118" s="2" customFormat="1" ht="24.4" customHeight="1">
      <c r="A34" s="12"/>
      <c r="B34" s="53"/>
      <c r="C34" s="153" t="s">
        <v>119</v>
      </c>
      <c r="D34" s="153" t="s">
        <v>46</v>
      </c>
      <c r="E34" s="154" t="s">
        <v>120</v>
      </c>
      <c r="F34" s="155" t="s">
        <v>121</v>
      </c>
      <c r="G34" s="156" t="s">
        <v>49</v>
      </c>
      <c r="H34" s="197">
        <v>-18</v>
      </c>
      <c r="I34" s="197">
        <v>9.0855000000000015</v>
      </c>
      <c r="J34" s="197">
        <f t="shared" si="3"/>
        <v>-163.53900000000002</v>
      </c>
      <c r="K34" s="54"/>
      <c r="L34" s="68"/>
      <c r="M34" s="55" t="s">
        <v>0</v>
      </c>
      <c r="N34" s="56" t="s">
        <v>12</v>
      </c>
      <c r="O34" s="57">
        <v>0.33712999999999999</v>
      </c>
      <c r="P34" s="57">
        <f t="shared" si="10"/>
        <v>-6.0683400000000001</v>
      </c>
      <c r="Q34" s="57">
        <v>1.9389603999999999E-3</v>
      </c>
      <c r="R34" s="57">
        <f t="shared" si="11"/>
        <v>-3.4901287199999999E-2</v>
      </c>
      <c r="S34" s="57">
        <v>0</v>
      </c>
      <c r="T34" s="58">
        <f t="shared" si="12"/>
        <v>0</v>
      </c>
      <c r="U34" s="12"/>
      <c r="V34" s="71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</row>
    <row r="35" spans="1:118" s="2" customFormat="1" ht="24.4" customHeight="1">
      <c r="A35" s="12"/>
      <c r="B35" s="53"/>
      <c r="C35" s="153" t="s">
        <v>95</v>
      </c>
      <c r="D35" s="153" t="s">
        <v>46</v>
      </c>
      <c r="E35" s="154" t="s">
        <v>122</v>
      </c>
      <c r="F35" s="155" t="s">
        <v>123</v>
      </c>
      <c r="G35" s="156" t="s">
        <v>49</v>
      </c>
      <c r="H35" s="197">
        <v>48</v>
      </c>
      <c r="I35" s="197">
        <v>10.9971</v>
      </c>
      <c r="J35" s="197">
        <f t="shared" si="3"/>
        <v>527.86079999999993</v>
      </c>
      <c r="K35" s="54"/>
      <c r="L35" s="68"/>
      <c r="M35" s="55" t="s">
        <v>0</v>
      </c>
      <c r="N35" s="56" t="s">
        <v>12</v>
      </c>
      <c r="O35" s="57">
        <v>0.38968999999999998</v>
      </c>
      <c r="P35" s="57">
        <f t="shared" si="10"/>
        <v>18.705120000000001</v>
      </c>
      <c r="Q35" s="57">
        <v>2.9175476000000001E-3</v>
      </c>
      <c r="R35" s="57">
        <f t="shared" si="11"/>
        <v>0.1400422848</v>
      </c>
      <c r="S35" s="57">
        <v>0</v>
      </c>
      <c r="T35" s="58">
        <f t="shared" si="12"/>
        <v>0</v>
      </c>
      <c r="U35" s="12"/>
      <c r="V35" s="71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</row>
    <row r="36" spans="1:118" s="2" customFormat="1" ht="24.4" customHeight="1">
      <c r="A36" s="12"/>
      <c r="B36" s="53"/>
      <c r="C36" s="153" t="s">
        <v>125</v>
      </c>
      <c r="D36" s="153" t="s">
        <v>46</v>
      </c>
      <c r="E36" s="154" t="s">
        <v>126</v>
      </c>
      <c r="F36" s="155" t="s">
        <v>127</v>
      </c>
      <c r="G36" s="156" t="s">
        <v>49</v>
      </c>
      <c r="H36" s="197">
        <v>190</v>
      </c>
      <c r="I36" s="197">
        <v>13.4442</v>
      </c>
      <c r="J36" s="197">
        <f t="shared" si="3"/>
        <v>2554.3980000000001</v>
      </c>
      <c r="K36" s="54"/>
      <c r="L36" s="68"/>
      <c r="M36" s="55" t="s">
        <v>0</v>
      </c>
      <c r="N36" s="56" t="s">
        <v>12</v>
      </c>
      <c r="O36" s="57">
        <v>0.45221</v>
      </c>
      <c r="P36" s="57">
        <f t="shared" si="10"/>
        <v>85.919899999999998</v>
      </c>
      <c r="Q36" s="57">
        <v>3.820656E-3</v>
      </c>
      <c r="R36" s="57">
        <f t="shared" si="11"/>
        <v>0.72592464000000001</v>
      </c>
      <c r="S36" s="57">
        <v>0</v>
      </c>
      <c r="T36" s="58">
        <f t="shared" si="12"/>
        <v>0</v>
      </c>
      <c r="U36" s="12"/>
      <c r="V36" s="71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</row>
    <row r="37" spans="1:118" s="2" customFormat="1" ht="24.4" customHeight="1">
      <c r="A37" s="12"/>
      <c r="B37" s="53"/>
      <c r="C37" s="153" t="s">
        <v>96</v>
      </c>
      <c r="D37" s="153" t="s">
        <v>46</v>
      </c>
      <c r="E37" s="154" t="s">
        <v>129</v>
      </c>
      <c r="F37" s="155" t="s">
        <v>130</v>
      </c>
      <c r="G37" s="156" t="s">
        <v>49</v>
      </c>
      <c r="H37" s="197">
        <v>58</v>
      </c>
      <c r="I37" s="197">
        <v>15.563699999999999</v>
      </c>
      <c r="J37" s="197">
        <f t="shared" si="3"/>
        <v>902.69459999999992</v>
      </c>
      <c r="K37" s="54"/>
      <c r="L37" s="68"/>
      <c r="M37" s="55" t="s">
        <v>0</v>
      </c>
      <c r="N37" s="56" t="s">
        <v>12</v>
      </c>
      <c r="O37" s="57">
        <v>0.49264000000000002</v>
      </c>
      <c r="P37" s="57">
        <f t="shared" si="10"/>
        <v>28.573120000000003</v>
      </c>
      <c r="Q37" s="57">
        <v>4.5466100000000004E-3</v>
      </c>
      <c r="R37" s="57">
        <f t="shared" si="11"/>
        <v>0.26370338000000004</v>
      </c>
      <c r="S37" s="57">
        <v>0</v>
      </c>
      <c r="T37" s="58">
        <f t="shared" si="12"/>
        <v>0</v>
      </c>
      <c r="U37" s="12"/>
      <c r="V37" s="71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</row>
    <row r="38" spans="1:118" s="2" customFormat="1" ht="14.65" customHeight="1">
      <c r="A38" s="12"/>
      <c r="B38" s="53"/>
      <c r="C38" s="153" t="s">
        <v>131</v>
      </c>
      <c r="D38" s="153" t="s">
        <v>46</v>
      </c>
      <c r="E38" s="154" t="s">
        <v>132</v>
      </c>
      <c r="F38" s="155" t="s">
        <v>133</v>
      </c>
      <c r="G38" s="156" t="s">
        <v>49</v>
      </c>
      <c r="H38" s="197">
        <v>42</v>
      </c>
      <c r="I38" s="197">
        <v>17.589600000000001</v>
      </c>
      <c r="J38" s="197">
        <f t="shared" si="3"/>
        <v>738.76319999999998</v>
      </c>
      <c r="K38" s="54"/>
      <c r="L38" s="68"/>
      <c r="M38" s="55" t="s">
        <v>0</v>
      </c>
      <c r="N38" s="56" t="s">
        <v>12</v>
      </c>
      <c r="O38" s="57">
        <v>0.53402000000000005</v>
      </c>
      <c r="P38" s="57">
        <f t="shared" si="10"/>
        <v>22.428840000000001</v>
      </c>
      <c r="Q38" s="57">
        <v>5.1918783999999997E-3</v>
      </c>
      <c r="R38" s="57">
        <f t="shared" si="11"/>
        <v>0.21805889279999999</v>
      </c>
      <c r="S38" s="57">
        <v>0</v>
      </c>
      <c r="T38" s="58">
        <f t="shared" si="12"/>
        <v>0</v>
      </c>
      <c r="U38" s="12"/>
      <c r="V38" s="71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</row>
    <row r="39" spans="1:118" s="2" customFormat="1" ht="14.65" customHeight="1">
      <c r="A39" s="12"/>
      <c r="B39" s="53"/>
      <c r="C39" s="153" t="s">
        <v>98</v>
      </c>
      <c r="D39" s="153" t="s">
        <v>46</v>
      </c>
      <c r="E39" s="154" t="s">
        <v>135</v>
      </c>
      <c r="F39" s="155" t="s">
        <v>136</v>
      </c>
      <c r="G39" s="156" t="s">
        <v>49</v>
      </c>
      <c r="H39" s="197">
        <v>106</v>
      </c>
      <c r="I39" s="197">
        <v>27.033300000000001</v>
      </c>
      <c r="J39" s="197">
        <f t="shared" si="3"/>
        <v>2865.5298000000003</v>
      </c>
      <c r="K39" s="54"/>
      <c r="L39" s="68"/>
      <c r="M39" s="55" t="s">
        <v>0</v>
      </c>
      <c r="N39" s="56" t="s">
        <v>12</v>
      </c>
      <c r="O39" s="57">
        <v>0.61638999999999999</v>
      </c>
      <c r="P39" s="57">
        <f t="shared" si="10"/>
        <v>65.337339999999998</v>
      </c>
      <c r="Q39" s="57">
        <v>7.547944E-3</v>
      </c>
      <c r="R39" s="57">
        <f t="shared" si="11"/>
        <v>0.80008206400000004</v>
      </c>
      <c r="S39" s="57">
        <v>0</v>
      </c>
      <c r="T39" s="58">
        <f t="shared" si="12"/>
        <v>0</v>
      </c>
      <c r="U39" s="12"/>
      <c r="V39" s="71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</row>
    <row r="40" spans="1:118" s="2" customFormat="1" ht="14.65" customHeight="1">
      <c r="A40" s="12"/>
      <c r="B40" s="53"/>
      <c r="C40" s="153" t="s">
        <v>138</v>
      </c>
      <c r="D40" s="153" t="s">
        <v>46</v>
      </c>
      <c r="E40" s="154" t="s">
        <v>139</v>
      </c>
      <c r="F40" s="155" t="s">
        <v>140</v>
      </c>
      <c r="G40" s="156" t="s">
        <v>49</v>
      </c>
      <c r="H40" s="197">
        <v>6</v>
      </c>
      <c r="I40" s="197">
        <v>35.974800000000002</v>
      </c>
      <c r="J40" s="197">
        <f t="shared" si="3"/>
        <v>215.84880000000001</v>
      </c>
      <c r="K40" s="54"/>
      <c r="L40" s="68"/>
      <c r="M40" s="55" t="s">
        <v>0</v>
      </c>
      <c r="N40" s="56" t="s">
        <v>12</v>
      </c>
      <c r="O40" s="57">
        <v>0.73499999999999999</v>
      </c>
      <c r="P40" s="57">
        <f t="shared" si="10"/>
        <v>4.41</v>
      </c>
      <c r="Q40" s="57">
        <v>1.0325453199999999E-2</v>
      </c>
      <c r="R40" s="57">
        <f t="shared" si="11"/>
        <v>6.1952719199999992E-2</v>
      </c>
      <c r="S40" s="57">
        <v>0</v>
      </c>
      <c r="T40" s="58">
        <f t="shared" si="12"/>
        <v>0</v>
      </c>
      <c r="U40" s="12"/>
      <c r="V40" s="71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</row>
    <row r="41" spans="1:118" s="8" customFormat="1" ht="22.9" customHeight="1">
      <c r="B41" s="48"/>
      <c r="C41" s="184"/>
      <c r="D41" s="185" t="s">
        <v>20</v>
      </c>
      <c r="E41" s="186" t="s">
        <v>153</v>
      </c>
      <c r="F41" s="186" t="s">
        <v>154</v>
      </c>
      <c r="G41" s="184"/>
      <c r="H41" s="239">
        <v>0</v>
      </c>
      <c r="I41" s="239"/>
      <c r="J41" s="198">
        <f>SUM(J42:J73)</f>
        <v>-12416.721300000001</v>
      </c>
      <c r="L41" s="69"/>
      <c r="M41" s="49"/>
      <c r="N41" s="50"/>
      <c r="O41" s="50"/>
      <c r="P41" s="51">
        <f>SUM(P42:P71)</f>
        <v>-53.057140000000004</v>
      </c>
      <c r="Q41" s="50"/>
      <c r="R41" s="51">
        <f>SUM(R42:R71)</f>
        <v>-0.24512001999999999</v>
      </c>
      <c r="S41" s="50"/>
      <c r="T41" s="52">
        <f>SUM(T42:T71)</f>
        <v>0</v>
      </c>
      <c r="V41" s="74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</row>
    <row r="42" spans="1:118" s="2" customFormat="1" ht="14.65" customHeight="1">
      <c r="A42" s="12"/>
      <c r="B42" s="53"/>
      <c r="C42" s="153" t="s">
        <v>124</v>
      </c>
      <c r="D42" s="153" t="s">
        <v>46</v>
      </c>
      <c r="E42" s="154" t="s">
        <v>155</v>
      </c>
      <c r="F42" s="155" t="s">
        <v>156</v>
      </c>
      <c r="G42" s="156" t="s">
        <v>81</v>
      </c>
      <c r="H42" s="197">
        <v>-2</v>
      </c>
      <c r="I42" s="197">
        <v>46.074600000000004</v>
      </c>
      <c r="J42" s="197">
        <f t="shared" ref="J42:J73" si="13">H42*I42</f>
        <v>-92.149200000000008</v>
      </c>
      <c r="K42" s="54"/>
      <c r="L42" s="68"/>
      <c r="M42" s="55" t="s">
        <v>0</v>
      </c>
      <c r="N42" s="56" t="s">
        <v>12</v>
      </c>
      <c r="O42" s="57">
        <v>1.4605600000000001</v>
      </c>
      <c r="P42" s="57">
        <f t="shared" ref="P42:P71" si="14">O42*H42</f>
        <v>-2.9211200000000002</v>
      </c>
      <c r="Q42" s="57">
        <v>7.8650100000000004E-3</v>
      </c>
      <c r="R42" s="57">
        <f t="shared" ref="R42:R71" si="15">Q42*H42</f>
        <v>-1.5730020000000001E-2</v>
      </c>
      <c r="S42" s="57">
        <v>0</v>
      </c>
      <c r="T42" s="58">
        <f t="shared" ref="T42:T71" si="16">S42*H42</f>
        <v>0</v>
      </c>
      <c r="U42" s="12"/>
      <c r="V42" s="71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</row>
    <row r="43" spans="1:118" s="2" customFormat="1" ht="14.65" customHeight="1">
      <c r="A43" s="12"/>
      <c r="B43" s="53"/>
      <c r="C43" s="181" t="s">
        <v>157</v>
      </c>
      <c r="D43" s="181" t="s">
        <v>51</v>
      </c>
      <c r="E43" s="182" t="s">
        <v>158</v>
      </c>
      <c r="F43" s="183" t="s">
        <v>159</v>
      </c>
      <c r="G43" s="164" t="s">
        <v>81</v>
      </c>
      <c r="H43" s="238">
        <v>-2</v>
      </c>
      <c r="I43" s="238">
        <v>26.792999999999999</v>
      </c>
      <c r="J43" s="197">
        <f t="shared" si="13"/>
        <v>-53.585999999999999</v>
      </c>
      <c r="K43" s="59"/>
      <c r="L43" s="70"/>
      <c r="M43" s="60" t="s">
        <v>0</v>
      </c>
      <c r="N43" s="61" t="s">
        <v>12</v>
      </c>
      <c r="O43" s="57">
        <v>0</v>
      </c>
      <c r="P43" s="57">
        <f t="shared" si="14"/>
        <v>0</v>
      </c>
      <c r="Q43" s="57">
        <v>0</v>
      </c>
      <c r="R43" s="57">
        <f t="shared" si="15"/>
        <v>0</v>
      </c>
      <c r="S43" s="57">
        <v>0</v>
      </c>
      <c r="T43" s="58">
        <f t="shared" si="16"/>
        <v>0</v>
      </c>
      <c r="U43" s="12"/>
      <c r="V43" s="71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</row>
    <row r="44" spans="1:118" s="2" customFormat="1" ht="14.65" customHeight="1">
      <c r="A44" s="12"/>
      <c r="B44" s="53"/>
      <c r="C44" s="153" t="s">
        <v>128</v>
      </c>
      <c r="D44" s="153" t="s">
        <v>46</v>
      </c>
      <c r="E44" s="154" t="s">
        <v>160</v>
      </c>
      <c r="F44" s="155" t="s">
        <v>161</v>
      </c>
      <c r="G44" s="156" t="s">
        <v>81</v>
      </c>
      <c r="H44" s="197">
        <v>-3</v>
      </c>
      <c r="I44" s="197">
        <v>86.212800000000001</v>
      </c>
      <c r="J44" s="197">
        <f t="shared" si="13"/>
        <v>-258.63839999999999</v>
      </c>
      <c r="K44" s="54"/>
      <c r="L44" s="68"/>
      <c r="M44" s="55" t="s">
        <v>0</v>
      </c>
      <c r="N44" s="56" t="s">
        <v>12</v>
      </c>
      <c r="O44" s="57">
        <v>0</v>
      </c>
      <c r="P44" s="57">
        <f t="shared" si="14"/>
        <v>0</v>
      </c>
      <c r="Q44" s="57">
        <v>2.9430000000000001E-2</v>
      </c>
      <c r="R44" s="57">
        <f t="shared" si="15"/>
        <v>-8.8290000000000007E-2</v>
      </c>
      <c r="S44" s="57">
        <v>0</v>
      </c>
      <c r="T44" s="58">
        <f t="shared" si="16"/>
        <v>0</v>
      </c>
      <c r="U44" s="12"/>
      <c r="V44" s="71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</row>
    <row r="45" spans="1:118" s="2" customFormat="1" ht="14.65" customHeight="1">
      <c r="A45" s="12"/>
      <c r="B45" s="53"/>
      <c r="C45" s="181" t="s">
        <v>162</v>
      </c>
      <c r="D45" s="181" t="s">
        <v>51</v>
      </c>
      <c r="E45" s="182" t="s">
        <v>163</v>
      </c>
      <c r="F45" s="183" t="s">
        <v>440</v>
      </c>
      <c r="G45" s="164" t="s">
        <v>164</v>
      </c>
      <c r="H45" s="238">
        <v>-306</v>
      </c>
      <c r="I45" s="238">
        <v>0.70200000000000007</v>
      </c>
      <c r="J45" s="197">
        <f t="shared" si="13"/>
        <v>-214.81200000000001</v>
      </c>
      <c r="K45" s="59"/>
      <c r="L45" s="70"/>
      <c r="M45" s="60" t="s">
        <v>0</v>
      </c>
      <c r="N45" s="61" t="s">
        <v>12</v>
      </c>
      <c r="O45" s="57">
        <v>0</v>
      </c>
      <c r="P45" s="57">
        <f t="shared" si="14"/>
        <v>0</v>
      </c>
      <c r="Q45" s="57">
        <v>0</v>
      </c>
      <c r="R45" s="57">
        <f t="shared" si="15"/>
        <v>0</v>
      </c>
      <c r="S45" s="57">
        <v>0</v>
      </c>
      <c r="T45" s="58">
        <f t="shared" si="16"/>
        <v>0</v>
      </c>
      <c r="U45" s="12"/>
      <c r="V45" s="71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</row>
    <row r="46" spans="1:118" s="2" customFormat="1" ht="14.65" customHeight="1">
      <c r="A46" s="12"/>
      <c r="B46" s="53"/>
      <c r="C46" s="153" t="s">
        <v>134</v>
      </c>
      <c r="D46" s="153" t="s">
        <v>46</v>
      </c>
      <c r="E46" s="154" t="s">
        <v>165</v>
      </c>
      <c r="F46" s="155" t="s">
        <v>438</v>
      </c>
      <c r="G46" s="156" t="s">
        <v>81</v>
      </c>
      <c r="H46" s="197">
        <v>-164</v>
      </c>
      <c r="I46" s="197">
        <v>1.9800000000000002</v>
      </c>
      <c r="J46" s="197">
        <f t="shared" si="13"/>
        <v>-324.72000000000003</v>
      </c>
      <c r="K46" s="54"/>
      <c r="L46" s="68"/>
      <c r="M46" s="55" t="s">
        <v>0</v>
      </c>
      <c r="N46" s="56" t="s">
        <v>12</v>
      </c>
      <c r="O46" s="57">
        <v>0</v>
      </c>
      <c r="P46" s="57">
        <f t="shared" si="14"/>
        <v>0</v>
      </c>
      <c r="Q46" s="57">
        <v>0</v>
      </c>
      <c r="R46" s="57">
        <f t="shared" si="15"/>
        <v>0</v>
      </c>
      <c r="S46" s="57">
        <v>0</v>
      </c>
      <c r="T46" s="58">
        <f t="shared" si="16"/>
        <v>0</v>
      </c>
      <c r="U46" s="12"/>
      <c r="V46" s="71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</row>
    <row r="47" spans="1:118" s="2" customFormat="1" ht="24.4" customHeight="1">
      <c r="A47" s="12"/>
      <c r="B47" s="53"/>
      <c r="C47" s="181" t="s">
        <v>166</v>
      </c>
      <c r="D47" s="181" t="s">
        <v>51</v>
      </c>
      <c r="E47" s="182" t="s">
        <v>167</v>
      </c>
      <c r="F47" s="183" t="s">
        <v>168</v>
      </c>
      <c r="G47" s="164" t="s">
        <v>81</v>
      </c>
      <c r="H47" s="238">
        <v>-6</v>
      </c>
      <c r="I47" s="238">
        <v>8.7317999999999998</v>
      </c>
      <c r="J47" s="197">
        <f t="shared" si="13"/>
        <v>-52.390799999999999</v>
      </c>
      <c r="K47" s="59"/>
      <c r="L47" s="70"/>
      <c r="M47" s="60" t="s">
        <v>0</v>
      </c>
      <c r="N47" s="61" t="s">
        <v>12</v>
      </c>
      <c r="O47" s="57">
        <v>0</v>
      </c>
      <c r="P47" s="57">
        <f t="shared" si="14"/>
        <v>0</v>
      </c>
      <c r="Q47" s="57">
        <v>0</v>
      </c>
      <c r="R47" s="57">
        <f t="shared" si="15"/>
        <v>0</v>
      </c>
      <c r="S47" s="57">
        <v>0</v>
      </c>
      <c r="T47" s="58">
        <f t="shared" si="16"/>
        <v>0</v>
      </c>
      <c r="U47" s="12"/>
      <c r="V47" s="71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</row>
    <row r="48" spans="1:118" s="2" customFormat="1" ht="24.4" customHeight="1">
      <c r="A48" s="12"/>
      <c r="B48" s="53"/>
      <c r="C48" s="181" t="s">
        <v>137</v>
      </c>
      <c r="D48" s="181" t="s">
        <v>51</v>
      </c>
      <c r="E48" s="182" t="s">
        <v>169</v>
      </c>
      <c r="F48" s="183" t="s">
        <v>441</v>
      </c>
      <c r="G48" s="164" t="s">
        <v>81</v>
      </c>
      <c r="H48" s="238">
        <v>-27</v>
      </c>
      <c r="I48" s="238">
        <v>79</v>
      </c>
      <c r="J48" s="197">
        <f t="shared" si="13"/>
        <v>-2133</v>
      </c>
      <c r="K48" s="59"/>
      <c r="L48" s="70"/>
      <c r="M48" s="60" t="s">
        <v>0</v>
      </c>
      <c r="N48" s="61" t="s">
        <v>12</v>
      </c>
      <c r="O48" s="57">
        <v>0</v>
      </c>
      <c r="P48" s="57">
        <f t="shared" si="14"/>
        <v>0</v>
      </c>
      <c r="Q48" s="57">
        <v>0</v>
      </c>
      <c r="R48" s="57">
        <f t="shared" si="15"/>
        <v>0</v>
      </c>
      <c r="S48" s="57">
        <v>0</v>
      </c>
      <c r="T48" s="58">
        <f t="shared" si="16"/>
        <v>0</v>
      </c>
      <c r="U48" s="12"/>
      <c r="V48" s="71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</row>
    <row r="49" spans="1:118" s="2" customFormat="1" ht="14.65" customHeight="1">
      <c r="A49" s="12"/>
      <c r="B49" s="53"/>
      <c r="C49" s="181" t="s">
        <v>170</v>
      </c>
      <c r="D49" s="181" t="s">
        <v>51</v>
      </c>
      <c r="E49" s="182" t="s">
        <v>171</v>
      </c>
      <c r="F49" s="183" t="s">
        <v>442</v>
      </c>
      <c r="G49" s="164" t="s">
        <v>81</v>
      </c>
      <c r="H49" s="238">
        <v>-27</v>
      </c>
      <c r="I49" s="238">
        <v>8</v>
      </c>
      <c r="J49" s="197">
        <f t="shared" si="13"/>
        <v>-216</v>
      </c>
      <c r="K49" s="59"/>
      <c r="L49" s="70"/>
      <c r="M49" s="60" t="s">
        <v>0</v>
      </c>
      <c r="N49" s="61" t="s">
        <v>12</v>
      </c>
      <c r="O49" s="57">
        <v>0</v>
      </c>
      <c r="P49" s="57">
        <f t="shared" si="14"/>
        <v>0</v>
      </c>
      <c r="Q49" s="57">
        <v>0</v>
      </c>
      <c r="R49" s="57">
        <f t="shared" si="15"/>
        <v>0</v>
      </c>
      <c r="S49" s="57">
        <v>0</v>
      </c>
      <c r="T49" s="58">
        <f t="shared" si="16"/>
        <v>0</v>
      </c>
      <c r="U49" s="12"/>
      <c r="V49" s="71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</row>
    <row r="50" spans="1:118" s="2" customFormat="1" ht="14.65" customHeight="1">
      <c r="A50" s="12"/>
      <c r="B50" s="53"/>
      <c r="C50" s="153" t="s">
        <v>172</v>
      </c>
      <c r="D50" s="153" t="s">
        <v>46</v>
      </c>
      <c r="E50" s="154" t="s">
        <v>173</v>
      </c>
      <c r="F50" s="155" t="s">
        <v>174</v>
      </c>
      <c r="G50" s="156" t="s">
        <v>81</v>
      </c>
      <c r="H50" s="197">
        <v>-500</v>
      </c>
      <c r="I50" s="197">
        <v>2.5866000000000002</v>
      </c>
      <c r="J50" s="197">
        <f t="shared" si="13"/>
        <v>-1293.3000000000002</v>
      </c>
      <c r="K50" s="54"/>
      <c r="L50" s="68"/>
      <c r="M50" s="55" t="s">
        <v>0</v>
      </c>
      <c r="N50" s="56" t="s">
        <v>12</v>
      </c>
      <c r="O50" s="57">
        <v>0</v>
      </c>
      <c r="P50" s="57">
        <f t="shared" si="14"/>
        <v>0</v>
      </c>
      <c r="Q50" s="57">
        <v>0</v>
      </c>
      <c r="R50" s="57">
        <f t="shared" si="15"/>
        <v>0</v>
      </c>
      <c r="S50" s="57">
        <v>0</v>
      </c>
      <c r="T50" s="58">
        <f t="shared" si="16"/>
        <v>0</v>
      </c>
      <c r="U50" s="12"/>
      <c r="V50" s="71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</row>
    <row r="51" spans="1:118" s="2" customFormat="1" ht="14.65" customHeight="1">
      <c r="A51" s="12"/>
      <c r="B51" s="53"/>
      <c r="C51" s="181" t="s">
        <v>142</v>
      </c>
      <c r="D51" s="181" t="s">
        <v>51</v>
      </c>
      <c r="E51" s="182" t="s">
        <v>175</v>
      </c>
      <c r="F51" s="183" t="s">
        <v>176</v>
      </c>
      <c r="G51" s="164" t="s">
        <v>81</v>
      </c>
      <c r="H51" s="238">
        <v>-311</v>
      </c>
      <c r="I51" s="238">
        <v>9.3140999999999998</v>
      </c>
      <c r="J51" s="197">
        <f t="shared" si="13"/>
        <v>-2896.6851000000001</v>
      </c>
      <c r="K51" s="59"/>
      <c r="L51" s="70"/>
      <c r="M51" s="60" t="s">
        <v>0</v>
      </c>
      <c r="N51" s="61" t="s">
        <v>12</v>
      </c>
      <c r="O51" s="57">
        <v>0</v>
      </c>
      <c r="P51" s="57">
        <f t="shared" si="14"/>
        <v>0</v>
      </c>
      <c r="Q51" s="57">
        <v>0</v>
      </c>
      <c r="R51" s="57">
        <f t="shared" si="15"/>
        <v>0</v>
      </c>
      <c r="S51" s="57">
        <v>0</v>
      </c>
      <c r="T51" s="58">
        <f t="shared" si="16"/>
        <v>0</v>
      </c>
      <c r="U51" s="12"/>
      <c r="V51" s="7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</row>
    <row r="52" spans="1:118" s="2" customFormat="1" ht="14.65" customHeight="1">
      <c r="A52" s="12"/>
      <c r="B52" s="53"/>
      <c r="C52" s="181" t="s">
        <v>177</v>
      </c>
      <c r="D52" s="181" t="s">
        <v>51</v>
      </c>
      <c r="E52" s="182" t="s">
        <v>178</v>
      </c>
      <c r="F52" s="183" t="s">
        <v>179</v>
      </c>
      <c r="G52" s="164" t="s">
        <v>81</v>
      </c>
      <c r="H52" s="238">
        <v>-311</v>
      </c>
      <c r="I52" s="238">
        <v>6.8795999999999999</v>
      </c>
      <c r="J52" s="197">
        <f t="shared" si="13"/>
        <v>-2139.5556000000001</v>
      </c>
      <c r="K52" s="59"/>
      <c r="L52" s="70"/>
      <c r="M52" s="60" t="s">
        <v>0</v>
      </c>
      <c r="N52" s="61" t="s">
        <v>12</v>
      </c>
      <c r="O52" s="57">
        <v>0</v>
      </c>
      <c r="P52" s="57">
        <f t="shared" si="14"/>
        <v>0</v>
      </c>
      <c r="Q52" s="57">
        <v>0</v>
      </c>
      <c r="R52" s="57">
        <f t="shared" si="15"/>
        <v>0</v>
      </c>
      <c r="S52" s="57">
        <v>0</v>
      </c>
      <c r="T52" s="58">
        <f t="shared" si="16"/>
        <v>0</v>
      </c>
      <c r="U52" s="12"/>
      <c r="V52" s="71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</row>
    <row r="53" spans="1:118" s="2" customFormat="1" ht="14.65" customHeight="1">
      <c r="A53" s="12"/>
      <c r="B53" s="53"/>
      <c r="C53" s="153" t="s">
        <v>143</v>
      </c>
      <c r="D53" s="153" t="s">
        <v>46</v>
      </c>
      <c r="E53" s="154" t="s">
        <v>180</v>
      </c>
      <c r="F53" s="155" t="s">
        <v>181</v>
      </c>
      <c r="G53" s="156" t="s">
        <v>81</v>
      </c>
      <c r="H53" s="197">
        <v>-27</v>
      </c>
      <c r="I53" s="197">
        <v>3.1896</v>
      </c>
      <c r="J53" s="197">
        <f t="shared" si="13"/>
        <v>-86.119200000000006</v>
      </c>
      <c r="K53" s="54"/>
      <c r="L53" s="68"/>
      <c r="M53" s="55" t="s">
        <v>0</v>
      </c>
      <c r="N53" s="56" t="s">
        <v>12</v>
      </c>
      <c r="O53" s="57">
        <v>0.19500999999999999</v>
      </c>
      <c r="P53" s="57">
        <f t="shared" si="14"/>
        <v>-5.2652700000000001</v>
      </c>
      <c r="Q53" s="57">
        <v>2.0000000000000002E-5</v>
      </c>
      <c r="R53" s="57">
        <f t="shared" si="15"/>
        <v>-5.4000000000000001E-4</v>
      </c>
      <c r="S53" s="57">
        <v>0</v>
      </c>
      <c r="T53" s="58">
        <f t="shared" si="16"/>
        <v>0</v>
      </c>
      <c r="U53" s="12"/>
      <c r="V53" s="71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</row>
    <row r="54" spans="1:118" s="2" customFormat="1" ht="14.65" customHeight="1">
      <c r="A54" s="12"/>
      <c r="B54" s="53"/>
      <c r="C54" s="181" t="s">
        <v>182</v>
      </c>
      <c r="D54" s="181" t="s">
        <v>51</v>
      </c>
      <c r="E54" s="182" t="s">
        <v>183</v>
      </c>
      <c r="F54" s="183" t="s">
        <v>184</v>
      </c>
      <c r="G54" s="164" t="s">
        <v>164</v>
      </c>
      <c r="H54" s="238">
        <v>-1</v>
      </c>
      <c r="I54" s="238">
        <v>130.03199999999998</v>
      </c>
      <c r="J54" s="197">
        <f t="shared" si="13"/>
        <v>-130.03199999999998</v>
      </c>
      <c r="K54" s="59"/>
      <c r="L54" s="70"/>
      <c r="M54" s="60" t="s">
        <v>0</v>
      </c>
      <c r="N54" s="61" t="s">
        <v>12</v>
      </c>
      <c r="O54" s="57">
        <v>0</v>
      </c>
      <c r="P54" s="57">
        <f t="shared" si="14"/>
        <v>0</v>
      </c>
      <c r="Q54" s="57">
        <v>0</v>
      </c>
      <c r="R54" s="57">
        <f t="shared" si="15"/>
        <v>0</v>
      </c>
      <c r="S54" s="57">
        <v>0</v>
      </c>
      <c r="T54" s="58">
        <f t="shared" si="16"/>
        <v>0</v>
      </c>
      <c r="U54" s="12"/>
      <c r="V54" s="71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</row>
    <row r="55" spans="1:118" s="2" customFormat="1" ht="14.65" customHeight="1">
      <c r="A55" s="12"/>
      <c r="B55" s="53"/>
      <c r="C55" s="153" t="s">
        <v>185</v>
      </c>
      <c r="D55" s="153" t="s">
        <v>46</v>
      </c>
      <c r="E55" s="154" t="s">
        <v>186</v>
      </c>
      <c r="F55" s="155" t="s">
        <v>187</v>
      </c>
      <c r="G55" s="156" t="s">
        <v>81</v>
      </c>
      <c r="H55" s="197">
        <v>-87</v>
      </c>
      <c r="I55" s="197">
        <v>3.4893000000000001</v>
      </c>
      <c r="J55" s="197">
        <f t="shared" si="13"/>
        <v>-303.56909999999999</v>
      </c>
      <c r="K55" s="54"/>
      <c r="L55" s="68"/>
      <c r="M55" s="55" t="s">
        <v>0</v>
      </c>
      <c r="N55" s="56" t="s">
        <v>12</v>
      </c>
      <c r="O55" s="57">
        <v>0.21401000000000001</v>
      </c>
      <c r="P55" s="57">
        <f t="shared" si="14"/>
        <v>-18.618870000000001</v>
      </c>
      <c r="Q55" s="57">
        <v>2.0000000000000002E-5</v>
      </c>
      <c r="R55" s="57">
        <f t="shared" si="15"/>
        <v>-1.7400000000000002E-3</v>
      </c>
      <c r="S55" s="57">
        <v>0</v>
      </c>
      <c r="T55" s="58">
        <f t="shared" si="16"/>
        <v>0</v>
      </c>
      <c r="U55" s="12"/>
      <c r="V55" s="71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</row>
    <row r="56" spans="1:118" s="2" customFormat="1" ht="14.65" customHeight="1">
      <c r="A56" s="12"/>
      <c r="B56" s="53"/>
      <c r="C56" s="181" t="s">
        <v>145</v>
      </c>
      <c r="D56" s="181" t="s">
        <v>51</v>
      </c>
      <c r="E56" s="182" t="s">
        <v>188</v>
      </c>
      <c r="F56" s="183" t="s">
        <v>189</v>
      </c>
      <c r="G56" s="164" t="s">
        <v>81</v>
      </c>
      <c r="H56" s="238">
        <v>-1</v>
      </c>
      <c r="I56" s="238">
        <v>150.44399999999999</v>
      </c>
      <c r="J56" s="197">
        <f t="shared" si="13"/>
        <v>-150.44399999999999</v>
      </c>
      <c r="K56" s="59"/>
      <c r="L56" s="70"/>
      <c r="M56" s="60" t="s">
        <v>0</v>
      </c>
      <c r="N56" s="61" t="s">
        <v>12</v>
      </c>
      <c r="O56" s="57">
        <v>0</v>
      </c>
      <c r="P56" s="57">
        <f t="shared" si="14"/>
        <v>0</v>
      </c>
      <c r="Q56" s="57">
        <v>0</v>
      </c>
      <c r="R56" s="57">
        <f t="shared" si="15"/>
        <v>0</v>
      </c>
      <c r="S56" s="57">
        <v>0</v>
      </c>
      <c r="T56" s="58">
        <f t="shared" si="16"/>
        <v>0</v>
      </c>
      <c r="U56" s="12"/>
      <c r="V56" s="71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</row>
    <row r="57" spans="1:118" s="2" customFormat="1" ht="14.65" customHeight="1">
      <c r="A57" s="12"/>
      <c r="B57" s="53"/>
      <c r="C57" s="181" t="s">
        <v>190</v>
      </c>
      <c r="D57" s="181" t="s">
        <v>51</v>
      </c>
      <c r="E57" s="182" t="s">
        <v>191</v>
      </c>
      <c r="F57" s="183" t="s">
        <v>192</v>
      </c>
      <c r="G57" s="164" t="s">
        <v>81</v>
      </c>
      <c r="H57" s="238">
        <v>-2</v>
      </c>
      <c r="I57" s="238">
        <v>5.4279000000000002</v>
      </c>
      <c r="J57" s="197">
        <f t="shared" si="13"/>
        <v>-10.8558</v>
      </c>
      <c r="K57" s="59"/>
      <c r="L57" s="70"/>
      <c r="M57" s="60" t="s">
        <v>0</v>
      </c>
      <c r="N57" s="61" t="s">
        <v>12</v>
      </c>
      <c r="O57" s="57">
        <v>0</v>
      </c>
      <c r="P57" s="57">
        <f t="shared" si="14"/>
        <v>0</v>
      </c>
      <c r="Q57" s="57">
        <v>0</v>
      </c>
      <c r="R57" s="57">
        <f t="shared" si="15"/>
        <v>0</v>
      </c>
      <c r="S57" s="57">
        <v>0</v>
      </c>
      <c r="T57" s="58">
        <f t="shared" si="16"/>
        <v>0</v>
      </c>
      <c r="U57" s="12"/>
      <c r="V57" s="71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</row>
    <row r="58" spans="1:118" s="2" customFormat="1" ht="14.65" customHeight="1">
      <c r="A58" s="12"/>
      <c r="B58" s="53"/>
      <c r="C58" s="181" t="s">
        <v>147</v>
      </c>
      <c r="D58" s="181" t="s">
        <v>51</v>
      </c>
      <c r="E58" s="182" t="s">
        <v>193</v>
      </c>
      <c r="F58" s="183" t="s">
        <v>194</v>
      </c>
      <c r="G58" s="164" t="s">
        <v>81</v>
      </c>
      <c r="H58" s="238">
        <v>-1</v>
      </c>
      <c r="I58" s="238">
        <v>5.5467000000000004</v>
      </c>
      <c r="J58" s="197">
        <f t="shared" si="13"/>
        <v>-5.5467000000000004</v>
      </c>
      <c r="K58" s="59"/>
      <c r="L58" s="70"/>
      <c r="M58" s="60" t="s">
        <v>0</v>
      </c>
      <c r="N58" s="61" t="s">
        <v>12</v>
      </c>
      <c r="O58" s="57">
        <v>0</v>
      </c>
      <c r="P58" s="57">
        <f t="shared" si="14"/>
        <v>0</v>
      </c>
      <c r="Q58" s="57">
        <v>0</v>
      </c>
      <c r="R58" s="57">
        <f t="shared" si="15"/>
        <v>0</v>
      </c>
      <c r="S58" s="57">
        <v>0</v>
      </c>
      <c r="T58" s="58">
        <f t="shared" si="16"/>
        <v>0</v>
      </c>
      <c r="U58" s="12"/>
      <c r="V58" s="71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</row>
    <row r="59" spans="1:118" s="2" customFormat="1" ht="14.65" customHeight="1">
      <c r="A59" s="12"/>
      <c r="B59" s="53"/>
      <c r="C59" s="181" t="s">
        <v>195</v>
      </c>
      <c r="D59" s="181" t="s">
        <v>51</v>
      </c>
      <c r="E59" s="182" t="s">
        <v>196</v>
      </c>
      <c r="F59" s="183" t="s">
        <v>197</v>
      </c>
      <c r="G59" s="164" t="s">
        <v>81</v>
      </c>
      <c r="H59" s="238">
        <v>-1</v>
      </c>
      <c r="I59" s="238">
        <v>50.047199999999997</v>
      </c>
      <c r="J59" s="197">
        <f t="shared" si="13"/>
        <v>-50.047199999999997</v>
      </c>
      <c r="K59" s="59"/>
      <c r="L59" s="70"/>
      <c r="M59" s="60" t="s">
        <v>0</v>
      </c>
      <c r="N59" s="61" t="s">
        <v>12</v>
      </c>
      <c r="O59" s="57">
        <v>0</v>
      </c>
      <c r="P59" s="57">
        <f t="shared" si="14"/>
        <v>0</v>
      </c>
      <c r="Q59" s="57">
        <v>0</v>
      </c>
      <c r="R59" s="57">
        <f t="shared" si="15"/>
        <v>0</v>
      </c>
      <c r="S59" s="57">
        <v>0</v>
      </c>
      <c r="T59" s="58">
        <f t="shared" si="16"/>
        <v>0</v>
      </c>
      <c r="U59" s="12"/>
      <c r="V59" s="71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</row>
    <row r="60" spans="1:118" s="2" customFormat="1" ht="14.65" customHeight="1">
      <c r="A60" s="12"/>
      <c r="B60" s="53"/>
      <c r="C60" s="153" t="s">
        <v>198</v>
      </c>
      <c r="D60" s="153" t="s">
        <v>46</v>
      </c>
      <c r="E60" s="154" t="s">
        <v>199</v>
      </c>
      <c r="F60" s="155" t="s">
        <v>200</v>
      </c>
      <c r="G60" s="156" t="s">
        <v>81</v>
      </c>
      <c r="H60" s="197">
        <v>-72</v>
      </c>
      <c r="I60" s="197">
        <v>4.1661000000000001</v>
      </c>
      <c r="J60" s="197">
        <f t="shared" si="13"/>
        <v>-299.95920000000001</v>
      </c>
      <c r="K60" s="54"/>
      <c r="L60" s="68"/>
      <c r="M60" s="55" t="s">
        <v>0</v>
      </c>
      <c r="N60" s="56" t="s">
        <v>12</v>
      </c>
      <c r="O60" s="57">
        <v>0.25402000000000002</v>
      </c>
      <c r="P60" s="57">
        <f t="shared" si="14"/>
        <v>-18.289440000000003</v>
      </c>
      <c r="Q60" s="57">
        <v>3.0000000000000001E-5</v>
      </c>
      <c r="R60" s="57">
        <f t="shared" si="15"/>
        <v>-2.16E-3</v>
      </c>
      <c r="S60" s="57">
        <v>0</v>
      </c>
      <c r="T60" s="58">
        <f t="shared" si="16"/>
        <v>0</v>
      </c>
      <c r="U60" s="12"/>
      <c r="V60" s="71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</row>
    <row r="61" spans="1:118" s="2" customFormat="1" ht="14.65" customHeight="1">
      <c r="A61" s="12"/>
      <c r="B61" s="53"/>
      <c r="C61" s="181" t="s">
        <v>201</v>
      </c>
      <c r="D61" s="181" t="s">
        <v>51</v>
      </c>
      <c r="E61" s="182" t="s">
        <v>202</v>
      </c>
      <c r="F61" s="183" t="s">
        <v>203</v>
      </c>
      <c r="G61" s="164" t="s">
        <v>81</v>
      </c>
      <c r="H61" s="238">
        <v>-4</v>
      </c>
      <c r="I61" s="238">
        <v>11.211300000000001</v>
      </c>
      <c r="J61" s="197">
        <f t="shared" si="13"/>
        <v>-44.845200000000006</v>
      </c>
      <c r="K61" s="59"/>
      <c r="L61" s="70"/>
      <c r="M61" s="60" t="s">
        <v>0</v>
      </c>
      <c r="N61" s="61" t="s">
        <v>12</v>
      </c>
      <c r="O61" s="57">
        <v>0</v>
      </c>
      <c r="P61" s="57">
        <f t="shared" si="14"/>
        <v>0</v>
      </c>
      <c r="Q61" s="57">
        <v>0</v>
      </c>
      <c r="R61" s="57">
        <f t="shared" si="15"/>
        <v>0</v>
      </c>
      <c r="S61" s="57">
        <v>0</v>
      </c>
      <c r="T61" s="58">
        <f t="shared" si="16"/>
        <v>0</v>
      </c>
      <c r="U61" s="12"/>
      <c r="V61" s="7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</row>
    <row r="62" spans="1:118" s="2" customFormat="1" ht="14.65" customHeight="1">
      <c r="A62" s="12"/>
      <c r="B62" s="53"/>
      <c r="C62" s="181" t="s">
        <v>204</v>
      </c>
      <c r="D62" s="181" t="s">
        <v>51</v>
      </c>
      <c r="E62" s="182" t="s">
        <v>205</v>
      </c>
      <c r="F62" s="183" t="s">
        <v>206</v>
      </c>
      <c r="G62" s="164" t="s">
        <v>81</v>
      </c>
      <c r="H62" s="238">
        <v>-1</v>
      </c>
      <c r="I62" s="238">
        <v>7.6986000000000008</v>
      </c>
      <c r="J62" s="197">
        <f t="shared" si="13"/>
        <v>-7.6986000000000008</v>
      </c>
      <c r="K62" s="59"/>
      <c r="L62" s="70"/>
      <c r="M62" s="60" t="s">
        <v>0</v>
      </c>
      <c r="N62" s="61" t="s">
        <v>12</v>
      </c>
      <c r="O62" s="57">
        <v>0</v>
      </c>
      <c r="P62" s="57">
        <f t="shared" si="14"/>
        <v>0</v>
      </c>
      <c r="Q62" s="57">
        <v>0</v>
      </c>
      <c r="R62" s="57">
        <f t="shared" si="15"/>
        <v>0</v>
      </c>
      <c r="S62" s="57">
        <v>0</v>
      </c>
      <c r="T62" s="58">
        <f t="shared" si="16"/>
        <v>0</v>
      </c>
      <c r="U62" s="12"/>
      <c r="V62" s="71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</row>
    <row r="63" spans="1:118" s="2" customFormat="1" ht="14.65" customHeight="1">
      <c r="A63" s="12"/>
      <c r="B63" s="53"/>
      <c r="C63" s="181" t="s">
        <v>207</v>
      </c>
      <c r="D63" s="181" t="s">
        <v>51</v>
      </c>
      <c r="E63" s="182" t="s">
        <v>208</v>
      </c>
      <c r="F63" s="183" t="s">
        <v>209</v>
      </c>
      <c r="G63" s="164" t="s">
        <v>81</v>
      </c>
      <c r="H63" s="238">
        <v>-1</v>
      </c>
      <c r="I63" s="238">
        <v>63.504000000000005</v>
      </c>
      <c r="J63" s="197">
        <f t="shared" si="13"/>
        <v>-63.504000000000005</v>
      </c>
      <c r="K63" s="59"/>
      <c r="L63" s="70"/>
      <c r="M63" s="60" t="s">
        <v>0</v>
      </c>
      <c r="N63" s="61" t="s">
        <v>12</v>
      </c>
      <c r="O63" s="57">
        <v>0</v>
      </c>
      <c r="P63" s="57">
        <f t="shared" si="14"/>
        <v>0</v>
      </c>
      <c r="Q63" s="57">
        <v>0.13600000000000001</v>
      </c>
      <c r="R63" s="57">
        <f t="shared" si="15"/>
        <v>-0.13600000000000001</v>
      </c>
      <c r="S63" s="57">
        <v>0</v>
      </c>
      <c r="T63" s="58">
        <f t="shared" si="16"/>
        <v>0</v>
      </c>
      <c r="U63" s="12"/>
      <c r="V63" s="71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</row>
    <row r="64" spans="1:118" s="2" customFormat="1" ht="14.65" customHeight="1">
      <c r="A64" s="12"/>
      <c r="B64" s="53"/>
      <c r="C64" s="153" t="s">
        <v>210</v>
      </c>
      <c r="D64" s="153" t="s">
        <v>46</v>
      </c>
      <c r="E64" s="154" t="s">
        <v>211</v>
      </c>
      <c r="F64" s="155" t="s">
        <v>212</v>
      </c>
      <c r="G64" s="156" t="s">
        <v>81</v>
      </c>
      <c r="H64" s="197">
        <v>-12</v>
      </c>
      <c r="I64" s="197">
        <v>5.3811</v>
      </c>
      <c r="J64" s="197">
        <f t="shared" si="13"/>
        <v>-64.5732</v>
      </c>
      <c r="K64" s="54"/>
      <c r="L64" s="68"/>
      <c r="M64" s="55" t="s">
        <v>0</v>
      </c>
      <c r="N64" s="56" t="s">
        <v>12</v>
      </c>
      <c r="O64" s="57">
        <v>0.33101999999999998</v>
      </c>
      <c r="P64" s="57">
        <f t="shared" si="14"/>
        <v>-3.9722399999999998</v>
      </c>
      <c r="Q64" s="57">
        <v>3.0000000000000001E-5</v>
      </c>
      <c r="R64" s="57">
        <f t="shared" si="15"/>
        <v>-3.6000000000000002E-4</v>
      </c>
      <c r="S64" s="57">
        <v>0</v>
      </c>
      <c r="T64" s="58">
        <f t="shared" si="16"/>
        <v>0</v>
      </c>
      <c r="U64" s="12"/>
      <c r="V64" s="71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</row>
    <row r="65" spans="1:118" s="2" customFormat="1" ht="14.65" customHeight="1">
      <c r="A65" s="12"/>
      <c r="B65" s="53"/>
      <c r="C65" s="181" t="s">
        <v>213</v>
      </c>
      <c r="D65" s="181" t="s">
        <v>51</v>
      </c>
      <c r="E65" s="182" t="s">
        <v>214</v>
      </c>
      <c r="F65" s="183" t="s">
        <v>215</v>
      </c>
      <c r="G65" s="164" t="s">
        <v>81</v>
      </c>
      <c r="H65" s="238">
        <v>-2</v>
      </c>
      <c r="I65" s="238">
        <v>20.646000000000001</v>
      </c>
      <c r="J65" s="197">
        <f t="shared" si="13"/>
        <v>-41.292000000000002</v>
      </c>
      <c r="K65" s="59"/>
      <c r="L65" s="70"/>
      <c r="M65" s="60" t="s">
        <v>0</v>
      </c>
      <c r="N65" s="61" t="s">
        <v>12</v>
      </c>
      <c r="O65" s="57">
        <v>0</v>
      </c>
      <c r="P65" s="57">
        <f t="shared" si="14"/>
        <v>0</v>
      </c>
      <c r="Q65" s="57">
        <v>0</v>
      </c>
      <c r="R65" s="57">
        <f t="shared" si="15"/>
        <v>0</v>
      </c>
      <c r="S65" s="57">
        <v>0</v>
      </c>
      <c r="T65" s="58">
        <f t="shared" si="16"/>
        <v>0</v>
      </c>
      <c r="U65" s="12"/>
      <c r="V65" s="71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</row>
    <row r="66" spans="1:118" s="2" customFormat="1" ht="14.25" hidden="1" customHeight="1">
      <c r="A66" s="12"/>
      <c r="B66" s="53"/>
      <c r="C66" s="181" t="s">
        <v>216</v>
      </c>
      <c r="D66" s="181" t="s">
        <v>51</v>
      </c>
      <c r="E66" s="182" t="s">
        <v>217</v>
      </c>
      <c r="F66" s="183" t="s">
        <v>218</v>
      </c>
      <c r="G66" s="164" t="s">
        <v>81</v>
      </c>
      <c r="H66" s="238">
        <v>0</v>
      </c>
      <c r="I66" s="238">
        <v>10.0566</v>
      </c>
      <c r="J66" s="197">
        <f t="shared" si="13"/>
        <v>0</v>
      </c>
      <c r="K66" s="59"/>
      <c r="L66" s="70"/>
      <c r="M66" s="60" t="s">
        <v>0</v>
      </c>
      <c r="N66" s="61" t="s">
        <v>12</v>
      </c>
      <c r="O66" s="57">
        <v>0</v>
      </c>
      <c r="P66" s="57">
        <f t="shared" si="14"/>
        <v>0</v>
      </c>
      <c r="Q66" s="57">
        <v>0</v>
      </c>
      <c r="R66" s="57">
        <f t="shared" si="15"/>
        <v>0</v>
      </c>
      <c r="S66" s="57">
        <v>0</v>
      </c>
      <c r="T66" s="58">
        <f t="shared" si="16"/>
        <v>0</v>
      </c>
      <c r="U66" s="12"/>
      <c r="V66" s="71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</row>
    <row r="67" spans="1:118" s="2" customFormat="1" ht="14.65" customHeight="1">
      <c r="A67" s="12"/>
      <c r="B67" s="53"/>
      <c r="C67" s="153" t="s">
        <v>219</v>
      </c>
      <c r="D67" s="153" t="s">
        <v>46</v>
      </c>
      <c r="E67" s="154" t="s">
        <v>220</v>
      </c>
      <c r="F67" s="155" t="s">
        <v>221</v>
      </c>
      <c r="G67" s="156" t="s">
        <v>81</v>
      </c>
      <c r="H67" s="197">
        <v>-10</v>
      </c>
      <c r="I67" s="197">
        <v>6.4547999999999996</v>
      </c>
      <c r="J67" s="197">
        <f t="shared" si="13"/>
        <v>-64.548000000000002</v>
      </c>
      <c r="K67" s="54"/>
      <c r="L67" s="68"/>
      <c r="M67" s="55" t="s">
        <v>0</v>
      </c>
      <c r="N67" s="56" t="s">
        <v>12</v>
      </c>
      <c r="O67" s="57">
        <v>0.39901999999999999</v>
      </c>
      <c r="P67" s="57">
        <f t="shared" si="14"/>
        <v>-3.9901999999999997</v>
      </c>
      <c r="Q67" s="57">
        <v>3.0000000000000001E-5</v>
      </c>
      <c r="R67" s="57">
        <f t="shared" si="15"/>
        <v>-3.0000000000000003E-4</v>
      </c>
      <c r="S67" s="57">
        <v>0</v>
      </c>
      <c r="T67" s="58">
        <f t="shared" si="16"/>
        <v>0</v>
      </c>
      <c r="U67" s="12"/>
      <c r="V67" s="71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</row>
    <row r="68" spans="1:118" s="2" customFormat="1" ht="14.65" customHeight="1">
      <c r="A68" s="12"/>
      <c r="B68" s="53"/>
      <c r="C68" s="181" t="s">
        <v>222</v>
      </c>
      <c r="D68" s="181" t="s">
        <v>51</v>
      </c>
      <c r="E68" s="182" t="s">
        <v>223</v>
      </c>
      <c r="F68" s="183" t="s">
        <v>224</v>
      </c>
      <c r="G68" s="164" t="s">
        <v>81</v>
      </c>
      <c r="H68" s="238">
        <v>-5</v>
      </c>
      <c r="I68" s="238">
        <v>32.961600000000004</v>
      </c>
      <c r="J68" s="197">
        <f t="shared" si="13"/>
        <v>-164.80800000000002</v>
      </c>
      <c r="K68" s="59"/>
      <c r="L68" s="70"/>
      <c r="M68" s="60" t="s">
        <v>0</v>
      </c>
      <c r="N68" s="61" t="s">
        <v>12</v>
      </c>
      <c r="O68" s="57">
        <v>0</v>
      </c>
      <c r="P68" s="57">
        <f t="shared" si="14"/>
        <v>0</v>
      </c>
      <c r="Q68" s="57">
        <v>0</v>
      </c>
      <c r="R68" s="57">
        <f t="shared" si="15"/>
        <v>0</v>
      </c>
      <c r="S68" s="57">
        <v>0</v>
      </c>
      <c r="T68" s="58">
        <f t="shared" si="16"/>
        <v>0</v>
      </c>
      <c r="U68" s="12"/>
      <c r="V68" s="71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</row>
    <row r="69" spans="1:118" s="2" customFormat="1" ht="14.65" customHeight="1">
      <c r="A69" s="12"/>
      <c r="B69" s="53"/>
      <c r="C69" s="181" t="s">
        <v>148</v>
      </c>
      <c r="D69" s="181" t="s">
        <v>51</v>
      </c>
      <c r="E69" s="182" t="s">
        <v>225</v>
      </c>
      <c r="F69" s="183" t="s">
        <v>226</v>
      </c>
      <c r="G69" s="164" t="s">
        <v>81</v>
      </c>
      <c r="H69" s="238">
        <v>-5</v>
      </c>
      <c r="I69" s="238">
        <v>119.44800000000001</v>
      </c>
      <c r="J69" s="197">
        <f t="shared" si="13"/>
        <v>-597.24</v>
      </c>
      <c r="K69" s="59"/>
      <c r="L69" s="70"/>
      <c r="M69" s="60" t="s">
        <v>0</v>
      </c>
      <c r="N69" s="61" t="s">
        <v>12</v>
      </c>
      <c r="O69" s="57">
        <v>0</v>
      </c>
      <c r="P69" s="57">
        <f t="shared" si="14"/>
        <v>0</v>
      </c>
      <c r="Q69" s="57">
        <v>0</v>
      </c>
      <c r="R69" s="57">
        <f t="shared" si="15"/>
        <v>0</v>
      </c>
      <c r="S69" s="57">
        <v>0</v>
      </c>
      <c r="T69" s="58">
        <f t="shared" si="16"/>
        <v>0</v>
      </c>
      <c r="U69" s="12"/>
      <c r="V69" s="71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</row>
    <row r="70" spans="1:118" s="2" customFormat="1" ht="24.4" customHeight="1">
      <c r="A70" s="12"/>
      <c r="B70" s="53"/>
      <c r="C70" s="181" t="s">
        <v>227</v>
      </c>
      <c r="D70" s="181" t="s">
        <v>51</v>
      </c>
      <c r="E70" s="182" t="s">
        <v>228</v>
      </c>
      <c r="F70" s="183" t="s">
        <v>229</v>
      </c>
      <c r="G70" s="164" t="s">
        <v>81</v>
      </c>
      <c r="H70" s="238">
        <v>-1</v>
      </c>
      <c r="I70" s="238">
        <v>161.352</v>
      </c>
      <c r="J70" s="197">
        <f t="shared" si="13"/>
        <v>-161.352</v>
      </c>
      <c r="K70" s="59"/>
      <c r="L70" s="70"/>
      <c r="M70" s="60" t="s">
        <v>0</v>
      </c>
      <c r="N70" s="61" t="s">
        <v>12</v>
      </c>
      <c r="O70" s="57">
        <v>0</v>
      </c>
      <c r="P70" s="57">
        <f t="shared" si="14"/>
        <v>0</v>
      </c>
      <c r="Q70" s="57">
        <v>0</v>
      </c>
      <c r="R70" s="57">
        <f t="shared" si="15"/>
        <v>0</v>
      </c>
      <c r="S70" s="57">
        <v>0</v>
      </c>
      <c r="T70" s="58">
        <f t="shared" si="16"/>
        <v>0</v>
      </c>
      <c r="U70" s="12"/>
      <c r="V70" s="71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</row>
    <row r="71" spans="1:118" s="2" customFormat="1" ht="24.4" customHeight="1">
      <c r="A71" s="12"/>
      <c r="B71" s="53"/>
      <c r="C71" s="181" t="s">
        <v>149</v>
      </c>
      <c r="D71" s="181" t="s">
        <v>51</v>
      </c>
      <c r="E71" s="182" t="s">
        <v>230</v>
      </c>
      <c r="F71" s="183" t="s">
        <v>231</v>
      </c>
      <c r="G71" s="164" t="s">
        <v>81</v>
      </c>
      <c r="H71" s="238">
        <v>-2</v>
      </c>
      <c r="I71" s="238">
        <v>161.352</v>
      </c>
      <c r="J71" s="197">
        <f t="shared" si="13"/>
        <v>-322.70400000000001</v>
      </c>
      <c r="K71" s="59"/>
      <c r="L71" s="70"/>
      <c r="M71" s="60" t="s">
        <v>0</v>
      </c>
      <c r="N71" s="61" t="s">
        <v>12</v>
      </c>
      <c r="O71" s="57">
        <v>0</v>
      </c>
      <c r="P71" s="57">
        <f t="shared" si="14"/>
        <v>0</v>
      </c>
      <c r="Q71" s="57">
        <v>0</v>
      </c>
      <c r="R71" s="57">
        <f t="shared" si="15"/>
        <v>0</v>
      </c>
      <c r="S71" s="57">
        <v>0</v>
      </c>
      <c r="T71" s="58">
        <f t="shared" si="16"/>
        <v>0</v>
      </c>
      <c r="U71" s="12"/>
      <c r="V71" s="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</row>
    <row r="72" spans="1:118" s="140" customFormat="1" ht="24.4" customHeight="1">
      <c r="A72" s="149"/>
      <c r="B72" s="150"/>
      <c r="C72" s="153" t="s">
        <v>232</v>
      </c>
      <c r="D72" s="153" t="s">
        <v>46</v>
      </c>
      <c r="E72" s="154" t="s">
        <v>233</v>
      </c>
      <c r="F72" s="155" t="s">
        <v>234</v>
      </c>
      <c r="G72" s="156" t="s">
        <v>81</v>
      </c>
      <c r="H72" s="197">
        <v>-30</v>
      </c>
      <c r="I72" s="197">
        <v>4.0085999999999995</v>
      </c>
      <c r="J72" s="197">
        <f t="shared" si="13"/>
        <v>-120.25799999999998</v>
      </c>
      <c r="K72" s="141"/>
      <c r="L72" s="142"/>
      <c r="M72" s="143" t="s">
        <v>0</v>
      </c>
      <c r="N72" s="144" t="s">
        <v>12</v>
      </c>
      <c r="O72" s="138">
        <v>0.254</v>
      </c>
      <c r="P72" s="138">
        <f>O72*H72</f>
        <v>-7.62</v>
      </c>
      <c r="Q72" s="138">
        <v>0</v>
      </c>
      <c r="R72" s="138">
        <f>Q72*H72</f>
        <v>0</v>
      </c>
      <c r="S72" s="138">
        <v>0</v>
      </c>
      <c r="T72" s="139">
        <f>S72*H72</f>
        <v>0</v>
      </c>
      <c r="U72" s="137"/>
      <c r="V72" s="71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</row>
    <row r="73" spans="1:118" s="140" customFormat="1" ht="24.4" customHeight="1">
      <c r="A73" s="149"/>
      <c r="B73" s="150"/>
      <c r="C73" s="153" t="s">
        <v>150</v>
      </c>
      <c r="D73" s="153" t="s">
        <v>46</v>
      </c>
      <c r="E73" s="154" t="s">
        <v>235</v>
      </c>
      <c r="F73" s="155" t="s">
        <v>236</v>
      </c>
      <c r="G73" s="156" t="s">
        <v>237</v>
      </c>
      <c r="H73" s="197">
        <v>-30</v>
      </c>
      <c r="I73" s="197">
        <v>1.7496</v>
      </c>
      <c r="J73" s="197">
        <f t="shared" si="13"/>
        <v>-52.488</v>
      </c>
      <c r="K73" s="141"/>
      <c r="L73" s="142"/>
      <c r="M73" s="143" t="s">
        <v>0</v>
      </c>
      <c r="N73" s="144" t="s">
        <v>12</v>
      </c>
      <c r="O73" s="138">
        <v>0</v>
      </c>
      <c r="P73" s="138">
        <f>O73*H73</f>
        <v>0</v>
      </c>
      <c r="Q73" s="138">
        <v>0</v>
      </c>
      <c r="R73" s="138">
        <f>Q73*H73</f>
        <v>0</v>
      </c>
      <c r="S73" s="138">
        <v>0</v>
      </c>
      <c r="T73" s="139">
        <f>S73*H73</f>
        <v>0</v>
      </c>
      <c r="U73" s="137"/>
      <c r="V73" s="71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</row>
    <row r="74" spans="1:118" s="8" customFormat="1" ht="22.9" customHeight="1">
      <c r="B74" s="48"/>
      <c r="C74" s="184"/>
      <c r="D74" s="185" t="s">
        <v>20</v>
      </c>
      <c r="E74" s="186" t="s">
        <v>238</v>
      </c>
      <c r="F74" s="186" t="s">
        <v>239</v>
      </c>
      <c r="G74" s="184"/>
      <c r="H74" s="239">
        <v>0</v>
      </c>
      <c r="I74" s="239"/>
      <c r="J74" s="198">
        <f>SUM(J75)</f>
        <v>-328.91400000000004</v>
      </c>
      <c r="L74" s="69"/>
      <c r="M74" s="49"/>
      <c r="N74" s="50"/>
      <c r="O74" s="50"/>
      <c r="P74" s="51">
        <f>SUM(P75:P75)</f>
        <v>-11.595000000000001</v>
      </c>
      <c r="Q74" s="50"/>
      <c r="R74" s="51">
        <f>SUM(R75:R75)</f>
        <v>-2.6957399999999999E-2</v>
      </c>
      <c r="S74" s="50"/>
      <c r="T74" s="52">
        <f>SUM(T75:T75)</f>
        <v>0</v>
      </c>
      <c r="V74" s="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</row>
    <row r="75" spans="1:118" s="2" customFormat="1" ht="14.65" customHeight="1">
      <c r="A75" s="12"/>
      <c r="B75" s="53"/>
      <c r="C75" s="153" t="s">
        <v>240</v>
      </c>
      <c r="D75" s="153" t="s">
        <v>46</v>
      </c>
      <c r="E75" s="154" t="s">
        <v>241</v>
      </c>
      <c r="F75" s="155" t="s">
        <v>242</v>
      </c>
      <c r="G75" s="156" t="s">
        <v>237</v>
      </c>
      <c r="H75" s="197">
        <v>-30</v>
      </c>
      <c r="I75" s="197">
        <v>10.963800000000001</v>
      </c>
      <c r="J75" s="197">
        <f t="shared" ref="J75:J92" si="17">H75*I75</f>
        <v>-328.91400000000004</v>
      </c>
      <c r="K75" s="54"/>
      <c r="L75" s="68"/>
      <c r="M75" s="55" t="s">
        <v>0</v>
      </c>
      <c r="N75" s="56" t="s">
        <v>12</v>
      </c>
      <c r="O75" s="57">
        <v>0.38650000000000001</v>
      </c>
      <c r="P75" s="57">
        <f>O75*H75</f>
        <v>-11.595000000000001</v>
      </c>
      <c r="Q75" s="57">
        <v>8.9857999999999995E-4</v>
      </c>
      <c r="R75" s="57">
        <f>Q75*H75</f>
        <v>-2.6957399999999999E-2</v>
      </c>
      <c r="S75" s="57">
        <v>0</v>
      </c>
      <c r="T75" s="58">
        <f>S75*H75</f>
        <v>0</v>
      </c>
      <c r="U75" s="12"/>
      <c r="V75" s="71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</row>
    <row r="76" spans="1:118" s="8" customFormat="1" ht="22.9" customHeight="1">
      <c r="B76" s="48"/>
      <c r="C76" s="184"/>
      <c r="D76" s="185" t="s">
        <v>20</v>
      </c>
      <c r="E76" s="186">
        <v>0</v>
      </c>
      <c r="F76" s="186" t="s">
        <v>243</v>
      </c>
      <c r="G76" s="184"/>
      <c r="H76" s="239"/>
      <c r="I76" s="239"/>
      <c r="J76" s="198">
        <f>SUM(J77:J92)</f>
        <v>13200.8392</v>
      </c>
      <c r="L76" s="69"/>
      <c r="M76" s="49"/>
      <c r="N76" s="50"/>
      <c r="O76" s="50"/>
      <c r="P76" s="51">
        <f>SUM(P77:P80)</f>
        <v>70.121940000000009</v>
      </c>
      <c r="Q76" s="50"/>
      <c r="R76" s="51">
        <f>SUM(R77:R80)</f>
        <v>0.16208243999999999</v>
      </c>
      <c r="S76" s="50"/>
      <c r="T76" s="52">
        <f>SUM(T77:T80)</f>
        <v>0</v>
      </c>
      <c r="V76" s="74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</row>
    <row r="77" spans="1:118" s="2" customFormat="1" ht="14.65" customHeight="1">
      <c r="A77" s="75"/>
      <c r="B77" s="53"/>
      <c r="C77" s="153" t="s">
        <v>240</v>
      </c>
      <c r="D77" s="153" t="s">
        <v>46</v>
      </c>
      <c r="E77" s="154" t="s">
        <v>21</v>
      </c>
      <c r="F77" s="155" t="s">
        <v>244</v>
      </c>
      <c r="G77" s="156" t="s">
        <v>81</v>
      </c>
      <c r="H77" s="197">
        <v>172</v>
      </c>
      <c r="I77" s="197">
        <v>2.38</v>
      </c>
      <c r="J77" s="197">
        <f t="shared" si="17"/>
        <v>409.35999999999996</v>
      </c>
      <c r="K77" s="54"/>
      <c r="L77" s="68"/>
      <c r="M77" s="55" t="s">
        <v>0</v>
      </c>
      <c r="N77" s="56" t="s">
        <v>12</v>
      </c>
      <c r="O77" s="57">
        <v>0.38650000000000001</v>
      </c>
      <c r="P77" s="57">
        <f t="shared" ref="P77:P88" si="18">O77*H77</f>
        <v>66.478000000000009</v>
      </c>
      <c r="Q77" s="57">
        <v>8.9857999999999995E-4</v>
      </c>
      <c r="R77" s="57">
        <f t="shared" ref="R77:R88" si="19">Q77*H77</f>
        <v>0.15455575999999999</v>
      </c>
      <c r="S77" s="57">
        <v>0</v>
      </c>
      <c r="T77" s="58">
        <f t="shared" ref="T77:T88" si="20">S77*H77</f>
        <v>0</v>
      </c>
      <c r="U77" s="75"/>
      <c r="V77" s="71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</row>
    <row r="78" spans="1:118" s="2" customFormat="1" ht="14.65" customHeight="1">
      <c r="A78" s="75"/>
      <c r="B78" s="53"/>
      <c r="C78" s="153" t="s">
        <v>151</v>
      </c>
      <c r="D78" s="153" t="s">
        <v>46</v>
      </c>
      <c r="E78" s="154" t="s">
        <v>21</v>
      </c>
      <c r="F78" s="183" t="s">
        <v>246</v>
      </c>
      <c r="G78" s="156" t="s">
        <v>81</v>
      </c>
      <c r="H78" s="197">
        <v>83</v>
      </c>
      <c r="I78" s="197">
        <v>9.5</v>
      </c>
      <c r="J78" s="197">
        <f t="shared" si="17"/>
        <v>788.5</v>
      </c>
      <c r="K78" s="54"/>
      <c r="L78" s="68"/>
      <c r="M78" s="55" t="s">
        <v>0</v>
      </c>
      <c r="N78" s="56" t="s">
        <v>12</v>
      </c>
      <c r="O78" s="57">
        <v>1.805E-2</v>
      </c>
      <c r="P78" s="57">
        <f t="shared" si="18"/>
        <v>1.4981500000000001</v>
      </c>
      <c r="Q78" s="57">
        <v>2.478E-5</v>
      </c>
      <c r="R78" s="57">
        <f t="shared" si="19"/>
        <v>2.05674E-3</v>
      </c>
      <c r="S78" s="57">
        <v>0</v>
      </c>
      <c r="T78" s="58">
        <f t="shared" si="20"/>
        <v>0</v>
      </c>
      <c r="U78" s="75"/>
      <c r="V78" s="71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</row>
    <row r="79" spans="1:118" s="2" customFormat="1" ht="14.65" customHeight="1">
      <c r="A79" s="75"/>
      <c r="B79" s="53"/>
      <c r="C79" s="153" t="s">
        <v>152</v>
      </c>
      <c r="D79" s="153" t="s">
        <v>46</v>
      </c>
      <c r="E79" s="154" t="s">
        <v>21</v>
      </c>
      <c r="F79" s="183" t="s">
        <v>248</v>
      </c>
      <c r="G79" s="156" t="s">
        <v>81</v>
      </c>
      <c r="H79" s="197">
        <v>89</v>
      </c>
      <c r="I79" s="197">
        <v>7.2</v>
      </c>
      <c r="J79" s="197">
        <f t="shared" si="17"/>
        <v>640.80000000000007</v>
      </c>
      <c r="K79" s="54"/>
      <c r="L79" s="68"/>
      <c r="M79" s="55" t="s">
        <v>0</v>
      </c>
      <c r="N79" s="56" t="s">
        <v>12</v>
      </c>
      <c r="O79" s="57">
        <v>2.4109999999999999E-2</v>
      </c>
      <c r="P79" s="57">
        <f t="shared" si="18"/>
        <v>2.1457899999999999</v>
      </c>
      <c r="Q79" s="57">
        <v>6.1459999999999998E-5</v>
      </c>
      <c r="R79" s="57">
        <f t="shared" si="19"/>
        <v>5.4699399999999995E-3</v>
      </c>
      <c r="S79" s="57">
        <v>0</v>
      </c>
      <c r="T79" s="58">
        <f t="shared" si="20"/>
        <v>0</v>
      </c>
      <c r="U79" s="75"/>
      <c r="V79" s="71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</row>
    <row r="80" spans="1:118" s="2" customFormat="1" ht="14.65" customHeight="1">
      <c r="A80" s="75"/>
      <c r="B80" s="53"/>
      <c r="C80" s="153">
        <v>0</v>
      </c>
      <c r="D80" s="153" t="s">
        <v>46</v>
      </c>
      <c r="E80" s="182"/>
      <c r="F80" s="183" t="s">
        <v>336</v>
      </c>
      <c r="G80" s="164" t="s">
        <v>81</v>
      </c>
      <c r="H80" s="238">
        <v>86</v>
      </c>
      <c r="I80" s="238">
        <v>4.5585000000000004</v>
      </c>
      <c r="J80" s="197">
        <f t="shared" si="17"/>
        <v>392.03100000000006</v>
      </c>
      <c r="K80" s="54"/>
      <c r="L80" s="68"/>
      <c r="M80" s="62" t="s">
        <v>0</v>
      </c>
      <c r="N80" s="63" t="s">
        <v>12</v>
      </c>
      <c r="O80" s="64">
        <v>0</v>
      </c>
      <c r="P80" s="64">
        <f t="shared" si="18"/>
        <v>0</v>
      </c>
      <c r="Q80" s="64">
        <v>0</v>
      </c>
      <c r="R80" s="64">
        <f t="shared" si="19"/>
        <v>0</v>
      </c>
      <c r="S80" s="64">
        <v>0</v>
      </c>
      <c r="T80" s="65">
        <f t="shared" si="20"/>
        <v>0</v>
      </c>
      <c r="U80" s="75"/>
      <c r="V80" s="71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</row>
    <row r="81" spans="1:118" s="2" customFormat="1" ht="14.65" customHeight="1">
      <c r="A81" s="75"/>
      <c r="B81" s="53"/>
      <c r="C81" s="153" t="s">
        <v>240</v>
      </c>
      <c r="D81" s="153" t="s">
        <v>46</v>
      </c>
      <c r="E81" s="154" t="s">
        <v>180</v>
      </c>
      <c r="F81" s="155" t="s">
        <v>181</v>
      </c>
      <c r="G81" s="156" t="s">
        <v>81</v>
      </c>
      <c r="H81" s="197">
        <v>128</v>
      </c>
      <c r="I81" s="197">
        <v>3.1896</v>
      </c>
      <c r="J81" s="197">
        <f t="shared" si="17"/>
        <v>408.2688</v>
      </c>
      <c r="K81" s="54"/>
      <c r="L81" s="68"/>
      <c r="M81" s="55" t="s">
        <v>0</v>
      </c>
      <c r="N81" s="56" t="s">
        <v>12</v>
      </c>
      <c r="O81" s="57">
        <v>0.38650000000000001</v>
      </c>
      <c r="P81" s="57">
        <f t="shared" si="18"/>
        <v>49.472000000000001</v>
      </c>
      <c r="Q81" s="57">
        <v>8.9857999999999995E-4</v>
      </c>
      <c r="R81" s="57">
        <f t="shared" si="19"/>
        <v>0.11501823999999999</v>
      </c>
      <c r="S81" s="57">
        <v>0</v>
      </c>
      <c r="T81" s="58">
        <f t="shared" si="20"/>
        <v>0</v>
      </c>
      <c r="U81" s="75"/>
      <c r="V81" s="7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</row>
    <row r="82" spans="1:118" s="2" customFormat="1" ht="14.65" customHeight="1">
      <c r="A82" s="75"/>
      <c r="B82" s="53"/>
      <c r="C82" s="153" t="s">
        <v>151</v>
      </c>
      <c r="D82" s="153" t="s">
        <v>46</v>
      </c>
      <c r="E82" s="154" t="s">
        <v>21</v>
      </c>
      <c r="F82" s="183" t="s">
        <v>247</v>
      </c>
      <c r="G82" s="156" t="s">
        <v>81</v>
      </c>
      <c r="H82" s="197">
        <v>73</v>
      </c>
      <c r="I82" s="197">
        <v>16.2</v>
      </c>
      <c r="J82" s="197">
        <f t="shared" si="17"/>
        <v>1182.5999999999999</v>
      </c>
      <c r="K82" s="54"/>
      <c r="L82" s="68"/>
      <c r="M82" s="55" t="s">
        <v>0</v>
      </c>
      <c r="N82" s="56" t="s">
        <v>12</v>
      </c>
      <c r="O82" s="57">
        <v>1.805E-2</v>
      </c>
      <c r="P82" s="57">
        <f t="shared" si="18"/>
        <v>1.31765</v>
      </c>
      <c r="Q82" s="57">
        <v>2.478E-5</v>
      </c>
      <c r="R82" s="57">
        <f t="shared" si="19"/>
        <v>1.80894E-3</v>
      </c>
      <c r="S82" s="57">
        <v>0</v>
      </c>
      <c r="T82" s="58">
        <f t="shared" si="20"/>
        <v>0</v>
      </c>
      <c r="U82" s="75"/>
      <c r="V82" s="71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</row>
    <row r="83" spans="1:118" s="2" customFormat="1" ht="14.65" customHeight="1">
      <c r="A83" s="75"/>
      <c r="B83" s="53"/>
      <c r="C83" s="153" t="s">
        <v>152</v>
      </c>
      <c r="D83" s="153" t="s">
        <v>46</v>
      </c>
      <c r="E83" s="154" t="s">
        <v>21</v>
      </c>
      <c r="F83" s="183" t="s">
        <v>249</v>
      </c>
      <c r="G83" s="156" t="s">
        <v>81</v>
      </c>
      <c r="H83" s="197">
        <v>55</v>
      </c>
      <c r="I83" s="197">
        <v>9.8000000000000007</v>
      </c>
      <c r="J83" s="197">
        <f t="shared" si="17"/>
        <v>539</v>
      </c>
      <c r="K83" s="54"/>
      <c r="L83" s="68"/>
      <c r="M83" s="55" t="s">
        <v>0</v>
      </c>
      <c r="N83" s="56" t="s">
        <v>12</v>
      </c>
      <c r="O83" s="57">
        <v>2.4109999999999999E-2</v>
      </c>
      <c r="P83" s="57">
        <f t="shared" si="18"/>
        <v>1.32605</v>
      </c>
      <c r="Q83" s="57">
        <v>6.1459999999999998E-5</v>
      </c>
      <c r="R83" s="57">
        <f t="shared" si="19"/>
        <v>3.3802999999999997E-3</v>
      </c>
      <c r="S83" s="57">
        <v>0</v>
      </c>
      <c r="T83" s="58">
        <f t="shared" si="20"/>
        <v>0</v>
      </c>
      <c r="U83" s="75"/>
      <c r="V83" s="71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</row>
    <row r="84" spans="1:118" s="2" customFormat="1" ht="14.65" customHeight="1">
      <c r="A84" s="75"/>
      <c r="B84" s="53"/>
      <c r="C84" s="153" t="s">
        <v>240</v>
      </c>
      <c r="D84" s="153" t="s">
        <v>46</v>
      </c>
      <c r="E84" s="154" t="s">
        <v>173</v>
      </c>
      <c r="F84" s="155" t="s">
        <v>174</v>
      </c>
      <c r="G84" s="156" t="s">
        <v>81</v>
      </c>
      <c r="H84" s="197">
        <v>259</v>
      </c>
      <c r="I84" s="197">
        <v>2.5866000000000002</v>
      </c>
      <c r="J84" s="197">
        <f t="shared" si="17"/>
        <v>669.9294000000001</v>
      </c>
      <c r="K84" s="54"/>
      <c r="L84" s="68"/>
      <c r="M84" s="55" t="s">
        <v>0</v>
      </c>
      <c r="N84" s="56" t="s">
        <v>12</v>
      </c>
      <c r="O84" s="57">
        <v>0.38650000000000001</v>
      </c>
      <c r="P84" s="57">
        <f t="shared" si="18"/>
        <v>100.1035</v>
      </c>
      <c r="Q84" s="57">
        <v>8.9857999999999995E-4</v>
      </c>
      <c r="R84" s="57">
        <f t="shared" si="19"/>
        <v>0.23273221999999999</v>
      </c>
      <c r="S84" s="57">
        <v>0</v>
      </c>
      <c r="T84" s="58">
        <f t="shared" si="20"/>
        <v>0</v>
      </c>
      <c r="U84" s="75"/>
      <c r="V84" s="71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</row>
    <row r="85" spans="1:118" s="2" customFormat="1" ht="14.65" customHeight="1">
      <c r="A85" s="75"/>
      <c r="B85" s="53"/>
      <c r="C85" s="153" t="s">
        <v>151</v>
      </c>
      <c r="D85" s="153" t="s">
        <v>46</v>
      </c>
      <c r="E85" s="154" t="s">
        <v>21</v>
      </c>
      <c r="F85" s="183" t="s">
        <v>245</v>
      </c>
      <c r="G85" s="156" t="s">
        <v>81</v>
      </c>
      <c r="H85" s="197">
        <v>125</v>
      </c>
      <c r="I85" s="197">
        <v>9.3140000000000001</v>
      </c>
      <c r="J85" s="197">
        <f t="shared" si="17"/>
        <v>1164.25</v>
      </c>
      <c r="K85" s="54"/>
      <c r="L85" s="68"/>
      <c r="M85" s="55" t="s">
        <v>0</v>
      </c>
      <c r="N85" s="56" t="s">
        <v>12</v>
      </c>
      <c r="O85" s="57">
        <v>1.805E-2</v>
      </c>
      <c r="P85" s="57">
        <f t="shared" si="18"/>
        <v>2.2562500000000001</v>
      </c>
      <c r="Q85" s="57">
        <v>2.478E-5</v>
      </c>
      <c r="R85" s="57">
        <f t="shared" si="19"/>
        <v>3.0975E-3</v>
      </c>
      <c r="S85" s="57">
        <v>0</v>
      </c>
      <c r="T85" s="58">
        <f t="shared" si="20"/>
        <v>0</v>
      </c>
      <c r="U85" s="75"/>
      <c r="V85" s="71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</row>
    <row r="86" spans="1:118" s="2" customFormat="1" ht="14.65" customHeight="1">
      <c r="A86" s="75"/>
      <c r="B86" s="53"/>
      <c r="C86" s="153">
        <v>0</v>
      </c>
      <c r="D86" s="153" t="s">
        <v>46</v>
      </c>
      <c r="E86" s="154" t="s">
        <v>21</v>
      </c>
      <c r="F86" s="183" t="s">
        <v>250</v>
      </c>
      <c r="G86" s="156" t="s">
        <v>81</v>
      </c>
      <c r="H86" s="197">
        <v>137</v>
      </c>
      <c r="I86" s="197">
        <v>6.88</v>
      </c>
      <c r="J86" s="197">
        <f t="shared" si="17"/>
        <v>942.56</v>
      </c>
      <c r="K86" s="54"/>
      <c r="L86" s="68"/>
      <c r="M86" s="55" t="s">
        <v>0</v>
      </c>
      <c r="N86" s="56" t="s">
        <v>12</v>
      </c>
      <c r="O86" s="57">
        <v>2.4109999999999999E-2</v>
      </c>
      <c r="P86" s="57">
        <f t="shared" si="18"/>
        <v>3.30307</v>
      </c>
      <c r="Q86" s="57">
        <v>6.1459999999999998E-5</v>
      </c>
      <c r="R86" s="57">
        <f t="shared" si="19"/>
        <v>8.4200200000000003E-3</v>
      </c>
      <c r="S86" s="57">
        <v>0</v>
      </c>
      <c r="T86" s="58">
        <f t="shared" si="20"/>
        <v>0</v>
      </c>
      <c r="U86" s="75"/>
      <c r="V86" s="71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</row>
    <row r="87" spans="1:118" s="2" customFormat="1" ht="14.65" customHeight="1">
      <c r="A87" s="75"/>
      <c r="B87" s="53"/>
      <c r="C87" s="153">
        <v>0</v>
      </c>
      <c r="D87" s="153" t="s">
        <v>46</v>
      </c>
      <c r="E87" s="154" t="s">
        <v>21</v>
      </c>
      <c r="F87" s="183" t="s">
        <v>252</v>
      </c>
      <c r="G87" s="156" t="s">
        <v>251</v>
      </c>
      <c r="H87" s="197">
        <v>520</v>
      </c>
      <c r="I87" s="197">
        <v>4.9800000000000004</v>
      </c>
      <c r="J87" s="197">
        <f t="shared" si="17"/>
        <v>2589.6000000000004</v>
      </c>
      <c r="K87" s="54"/>
      <c r="L87" s="68"/>
      <c r="M87" s="55" t="s">
        <v>0</v>
      </c>
      <c r="N87" s="56" t="s">
        <v>12</v>
      </c>
      <c r="O87" s="57">
        <v>2.4109999999999999E-2</v>
      </c>
      <c r="P87" s="57">
        <f t="shared" si="18"/>
        <v>12.5372</v>
      </c>
      <c r="Q87" s="57">
        <v>6.1459999999999998E-5</v>
      </c>
      <c r="R87" s="57">
        <f t="shared" si="19"/>
        <v>3.19592E-2</v>
      </c>
      <c r="S87" s="57">
        <v>0</v>
      </c>
      <c r="T87" s="58">
        <f t="shared" si="20"/>
        <v>0</v>
      </c>
      <c r="U87" s="75"/>
      <c r="V87" s="71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</row>
    <row r="88" spans="1:118" s="2" customFormat="1" ht="14.65" customHeight="1">
      <c r="A88" s="75"/>
      <c r="B88" s="53"/>
      <c r="C88" s="153">
        <v>0</v>
      </c>
      <c r="D88" s="153" t="s">
        <v>46</v>
      </c>
      <c r="E88" s="154" t="s">
        <v>21</v>
      </c>
      <c r="F88" s="183" t="s">
        <v>253</v>
      </c>
      <c r="G88" s="156" t="s">
        <v>251</v>
      </c>
      <c r="H88" s="197">
        <v>520</v>
      </c>
      <c r="I88" s="197">
        <v>2.46</v>
      </c>
      <c r="J88" s="197">
        <f t="shared" si="17"/>
        <v>1279.2</v>
      </c>
      <c r="K88" s="54"/>
      <c r="L88" s="68"/>
      <c r="M88" s="55" t="s">
        <v>0</v>
      </c>
      <c r="N88" s="56" t="s">
        <v>12</v>
      </c>
      <c r="O88" s="57">
        <v>2.4109999999999999E-2</v>
      </c>
      <c r="P88" s="57">
        <f t="shared" si="18"/>
        <v>12.5372</v>
      </c>
      <c r="Q88" s="57">
        <v>6.1459999999999998E-5</v>
      </c>
      <c r="R88" s="57">
        <f t="shared" si="19"/>
        <v>3.19592E-2</v>
      </c>
      <c r="S88" s="57">
        <v>0</v>
      </c>
      <c r="T88" s="58">
        <f t="shared" si="20"/>
        <v>0</v>
      </c>
      <c r="U88" s="75"/>
      <c r="V88" s="71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</row>
    <row r="89" spans="1:118" s="2" customFormat="1" ht="14.65" customHeight="1">
      <c r="A89" s="81"/>
      <c r="B89" s="53"/>
      <c r="C89" s="153">
        <v>0</v>
      </c>
      <c r="D89" s="153" t="s">
        <v>46</v>
      </c>
      <c r="E89" s="154" t="s">
        <v>21</v>
      </c>
      <c r="F89" s="183" t="s">
        <v>337</v>
      </c>
      <c r="G89" s="156" t="s">
        <v>100</v>
      </c>
      <c r="H89" s="197">
        <v>18</v>
      </c>
      <c r="I89" s="197">
        <v>2.93</v>
      </c>
      <c r="J89" s="197">
        <f t="shared" si="17"/>
        <v>52.74</v>
      </c>
      <c r="K89" s="54"/>
      <c r="L89" s="68"/>
      <c r="M89" s="55" t="s">
        <v>0</v>
      </c>
      <c r="N89" s="56" t="s">
        <v>12</v>
      </c>
      <c r="O89" s="57">
        <v>2.4109999999999999E-2</v>
      </c>
      <c r="P89" s="57">
        <f t="shared" ref="P89" si="21">O89*H89</f>
        <v>0.43397999999999998</v>
      </c>
      <c r="Q89" s="57">
        <v>6.1459999999999998E-5</v>
      </c>
      <c r="R89" s="57">
        <f t="shared" ref="R89" si="22">Q89*H89</f>
        <v>1.1062799999999999E-3</v>
      </c>
      <c r="S89" s="57">
        <v>0</v>
      </c>
      <c r="T89" s="58">
        <f t="shared" ref="T89" si="23">S89*H89</f>
        <v>0</v>
      </c>
      <c r="U89" s="81"/>
      <c r="V89" s="71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</row>
    <row r="90" spans="1:118" s="2" customFormat="1" ht="14.65" customHeight="1">
      <c r="A90" s="99"/>
      <c r="B90" s="53"/>
      <c r="C90" s="153">
        <v>0</v>
      </c>
      <c r="D90" s="153" t="s">
        <v>46</v>
      </c>
      <c r="E90" s="154" t="s">
        <v>21</v>
      </c>
      <c r="F90" s="183" t="s">
        <v>339</v>
      </c>
      <c r="G90" s="156" t="s">
        <v>100</v>
      </c>
      <c r="H90" s="197">
        <v>3</v>
      </c>
      <c r="I90" s="197">
        <v>410</v>
      </c>
      <c r="J90" s="197">
        <f t="shared" si="17"/>
        <v>1230</v>
      </c>
      <c r="K90" s="54"/>
      <c r="L90" s="68"/>
      <c r="M90" s="55" t="s">
        <v>0</v>
      </c>
      <c r="N90" s="56" t="s">
        <v>12</v>
      </c>
      <c r="O90" s="57">
        <v>2.4109999999999999E-2</v>
      </c>
      <c r="P90" s="57">
        <f t="shared" ref="P90" si="24">O90*H90</f>
        <v>7.2330000000000005E-2</v>
      </c>
      <c r="Q90" s="57">
        <v>6.1459999999999998E-5</v>
      </c>
      <c r="R90" s="57">
        <f t="shared" ref="R90" si="25">Q90*H90</f>
        <v>1.8437999999999999E-4</v>
      </c>
      <c r="S90" s="57">
        <v>0</v>
      </c>
      <c r="T90" s="58">
        <f t="shared" ref="T90" si="26">S90*H90</f>
        <v>0</v>
      </c>
      <c r="U90" s="99"/>
      <c r="V90" s="71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</row>
    <row r="91" spans="1:118" s="104" customFormat="1" ht="14.65" customHeight="1">
      <c r="A91" s="136"/>
      <c r="B91" s="124"/>
      <c r="C91" s="153">
        <v>0</v>
      </c>
      <c r="D91" s="153" t="s">
        <v>46</v>
      </c>
      <c r="E91" s="154" t="s">
        <v>21</v>
      </c>
      <c r="F91" s="183" t="s">
        <v>439</v>
      </c>
      <c r="G91" s="156" t="s">
        <v>100</v>
      </c>
      <c r="H91" s="197">
        <v>3</v>
      </c>
      <c r="I91" s="197">
        <v>200</v>
      </c>
      <c r="J91" s="197">
        <f t="shared" si="17"/>
        <v>600</v>
      </c>
      <c r="K91" s="54"/>
      <c r="L91" s="68"/>
      <c r="M91" s="55" t="s">
        <v>0</v>
      </c>
      <c r="N91" s="56" t="s">
        <v>12</v>
      </c>
      <c r="O91" s="57">
        <v>2.4109999999999999E-2</v>
      </c>
      <c r="P91" s="57">
        <f t="shared" ref="P91" si="27">O91*H91</f>
        <v>7.2330000000000005E-2</v>
      </c>
      <c r="Q91" s="57">
        <v>6.1459999999999998E-5</v>
      </c>
      <c r="R91" s="57">
        <f t="shared" ref="R91" si="28">Q91*H91</f>
        <v>1.8437999999999999E-4</v>
      </c>
      <c r="S91" s="57">
        <v>0</v>
      </c>
      <c r="T91" s="58">
        <f t="shared" ref="T91" si="29">S91*H91</f>
        <v>0</v>
      </c>
      <c r="U91" s="136"/>
      <c r="V91" s="7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</row>
    <row r="92" spans="1:118" s="104" customFormat="1" ht="14.65" customHeight="1">
      <c r="A92" s="146"/>
      <c r="B92" s="124"/>
      <c r="C92" s="153">
        <v>0</v>
      </c>
      <c r="D92" s="153" t="s">
        <v>46</v>
      </c>
      <c r="E92" s="154" t="s">
        <v>21</v>
      </c>
      <c r="F92" s="183" t="s">
        <v>447</v>
      </c>
      <c r="G92" s="156" t="s">
        <v>100</v>
      </c>
      <c r="H92" s="197">
        <v>2</v>
      </c>
      <c r="I92" s="197">
        <v>156</v>
      </c>
      <c r="J92" s="197">
        <f t="shared" si="17"/>
        <v>312</v>
      </c>
      <c r="K92" s="54"/>
      <c r="L92" s="68"/>
      <c r="M92" s="55" t="s">
        <v>0</v>
      </c>
      <c r="N92" s="56" t="s">
        <v>12</v>
      </c>
      <c r="O92" s="57">
        <v>2.4109999999999999E-2</v>
      </c>
      <c r="P92" s="57">
        <f t="shared" ref="P92" si="30">O92*H92</f>
        <v>4.8219999999999999E-2</v>
      </c>
      <c r="Q92" s="57">
        <v>6.1459999999999998E-5</v>
      </c>
      <c r="R92" s="57">
        <f t="shared" ref="R92" si="31">Q92*H92</f>
        <v>1.2292E-4</v>
      </c>
      <c r="S92" s="57">
        <v>0</v>
      </c>
      <c r="T92" s="58">
        <f t="shared" ref="T92" si="32">S92*H92</f>
        <v>0</v>
      </c>
      <c r="U92" s="146"/>
      <c r="V92" s="71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</row>
  </sheetData>
  <autoFilter ref="C15:K75"/>
  <mergeCells count="2">
    <mergeCell ref="I14:J14"/>
    <mergeCell ref="E8:H8"/>
  </mergeCells>
  <pageMargins left="0.39374999999999999" right="0.39374999999999999" top="0.39374999999999999" bottom="0.39374999999999999" header="0" footer="0"/>
  <pageSetup paperSize="9" scale="62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66"/>
  <sheetViews>
    <sheetView topLeftCell="A79" zoomScale="136" zoomScaleNormal="136" workbookViewId="0">
      <selection activeCell="D67" sqref="D67"/>
    </sheetView>
  </sheetViews>
  <sheetFormatPr defaultRowHeight="11.25"/>
  <cols>
    <col min="1" max="1" width="2.83203125" customWidth="1"/>
    <col min="2" max="2" width="4.1640625" customWidth="1"/>
    <col min="3" max="3" width="12.33203125" customWidth="1"/>
    <col min="4" max="4" width="50.5" customWidth="1"/>
    <col min="5" max="5" width="4.5" customWidth="1"/>
    <col min="6" max="6" width="9.6640625" style="199" customWidth="1"/>
    <col min="7" max="7" width="8.1640625" style="199" customWidth="1"/>
    <col min="8" max="8" width="14.33203125" style="199" customWidth="1"/>
    <col min="9" max="9" width="0.6640625" style="95" hidden="1" customWidth="1"/>
  </cols>
  <sheetData>
    <row r="1" spans="1:51" s="157" customFormat="1">
      <c r="F1" s="199"/>
      <c r="G1" s="199"/>
      <c r="H1" s="199"/>
      <c r="I1" s="95"/>
    </row>
    <row r="2" spans="1:51" s="157" customFormat="1">
      <c r="A2" s="114"/>
      <c r="B2" s="115"/>
      <c r="C2" s="115"/>
      <c r="D2" s="115"/>
      <c r="E2" s="115"/>
      <c r="F2" s="188"/>
      <c r="G2" s="188"/>
      <c r="H2" s="200"/>
      <c r="I2" s="115"/>
    </row>
    <row r="3" spans="1:51" s="157" customFormat="1" ht="10.5" customHeight="1">
      <c r="A3" s="111"/>
      <c r="B3" s="106" t="s">
        <v>29</v>
      </c>
      <c r="C3" s="167"/>
      <c r="D3" s="167"/>
      <c r="E3" s="167"/>
      <c r="F3" s="189"/>
      <c r="G3" s="189"/>
      <c r="H3" s="201"/>
      <c r="I3" s="163"/>
    </row>
    <row r="4" spans="1:51" s="157" customFormat="1">
      <c r="A4" s="111"/>
      <c r="B4" s="167"/>
      <c r="C4" s="167"/>
      <c r="D4" s="167"/>
      <c r="E4" s="167"/>
      <c r="F4" s="189"/>
      <c r="G4" s="189"/>
      <c r="H4" s="201"/>
      <c r="I4" s="163"/>
    </row>
    <row r="5" spans="1:51" s="157" customFormat="1" ht="12.75">
      <c r="A5" s="111"/>
      <c r="B5" s="162" t="s">
        <v>3</v>
      </c>
      <c r="C5" s="266" t="s">
        <v>445</v>
      </c>
      <c r="D5" s="266"/>
      <c r="E5" s="167"/>
      <c r="F5" s="189"/>
      <c r="G5" s="189"/>
      <c r="H5" s="201"/>
      <c r="I5" s="163"/>
    </row>
    <row r="6" spans="1:51" s="157" customFormat="1" ht="11.25" customHeight="1">
      <c r="A6" s="111"/>
      <c r="B6" s="167"/>
      <c r="C6" s="245" t="s">
        <v>338</v>
      </c>
      <c r="D6" s="245"/>
      <c r="E6" s="187"/>
      <c r="F6" s="187"/>
      <c r="G6" s="187"/>
      <c r="H6" s="201"/>
      <c r="I6" s="163"/>
    </row>
    <row r="7" spans="1:51" s="157" customFormat="1">
      <c r="A7" s="111"/>
      <c r="B7" s="167"/>
      <c r="C7" s="167"/>
      <c r="D7" s="167"/>
      <c r="E7" s="167"/>
      <c r="F7" s="189"/>
      <c r="G7" s="189"/>
      <c r="H7" s="201"/>
      <c r="I7" s="163"/>
    </row>
    <row r="8" spans="1:51" s="157" customFormat="1" ht="12.75">
      <c r="A8" s="111"/>
      <c r="B8" s="162" t="s">
        <v>4</v>
      </c>
      <c r="C8" s="167"/>
      <c r="D8" s="167"/>
      <c r="E8" s="160" t="s">
        <v>5</v>
      </c>
      <c r="F8" s="214" t="s">
        <v>6</v>
      </c>
      <c r="G8" s="189"/>
      <c r="H8" s="214"/>
      <c r="I8" s="159">
        <v>44249</v>
      </c>
    </row>
    <row r="9" spans="1:51" s="157" customFormat="1">
      <c r="A9" s="111"/>
      <c r="B9" s="167"/>
      <c r="C9" s="167"/>
      <c r="D9" s="167"/>
      <c r="E9" s="167"/>
      <c r="F9" s="189"/>
      <c r="G9" s="189"/>
      <c r="H9" s="201"/>
      <c r="I9" s="163"/>
    </row>
    <row r="10" spans="1:51" s="157" customFormat="1" ht="12.75">
      <c r="A10" s="111"/>
      <c r="B10" s="162" t="s">
        <v>7</v>
      </c>
      <c r="C10" s="167"/>
      <c r="D10" s="167"/>
      <c r="E10" s="160" t="s">
        <v>5</v>
      </c>
      <c r="F10" s="214" t="s">
        <v>9</v>
      </c>
      <c r="G10" s="189"/>
      <c r="H10" s="214"/>
      <c r="I10" s="161" t="s">
        <v>5</v>
      </c>
    </row>
    <row r="11" spans="1:51" s="157" customFormat="1" ht="12.75">
      <c r="A11" s="111"/>
      <c r="B11" s="162" t="s">
        <v>8</v>
      </c>
      <c r="C11" s="167"/>
      <c r="D11" s="167" t="s">
        <v>446</v>
      </c>
      <c r="E11" s="167"/>
      <c r="F11" s="189"/>
      <c r="G11" s="189"/>
      <c r="H11" s="215"/>
      <c r="I11" s="161" t="s">
        <v>5</v>
      </c>
    </row>
    <row r="12" spans="1:51" s="157" customFormat="1">
      <c r="A12" s="111"/>
      <c r="B12" s="167"/>
      <c r="C12" s="167"/>
      <c r="D12" s="167"/>
      <c r="E12" s="167"/>
      <c r="F12" s="189"/>
      <c r="G12" s="189"/>
      <c r="H12" s="201"/>
      <c r="I12" s="163"/>
    </row>
    <row r="13" spans="1:51" s="80" customFormat="1" ht="24.75" thickBot="1">
      <c r="A13" s="121" t="s">
        <v>30</v>
      </c>
      <c r="B13" s="122" t="s">
        <v>18</v>
      </c>
      <c r="C13" s="122" t="s">
        <v>14</v>
      </c>
      <c r="D13" s="122" t="s">
        <v>15</v>
      </c>
      <c r="E13" s="122" t="s">
        <v>31</v>
      </c>
      <c r="F13" s="206" t="s">
        <v>32</v>
      </c>
      <c r="G13" s="206" t="s">
        <v>33</v>
      </c>
      <c r="H13" s="216" t="s">
        <v>27</v>
      </c>
      <c r="I13" s="9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83" customFormat="1" ht="12.75" hidden="1" customHeight="1" thickBot="1">
      <c r="A14" s="82" t="s">
        <v>23</v>
      </c>
      <c r="B14" s="82" t="s">
        <v>45</v>
      </c>
      <c r="C14" s="82" t="s">
        <v>55</v>
      </c>
      <c r="D14" s="82" t="s">
        <v>54</v>
      </c>
      <c r="E14" s="82" t="s">
        <v>62</v>
      </c>
      <c r="F14" s="217" t="s">
        <v>58</v>
      </c>
      <c r="G14" s="217" t="s">
        <v>69</v>
      </c>
      <c r="H14" s="218" t="s">
        <v>61</v>
      </c>
      <c r="I14" s="9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s="83" customFormat="1" ht="5.25" hidden="1" customHeight="1" thickBot="1">
      <c r="A15" s="84"/>
      <c r="B15" s="85"/>
      <c r="C15" s="85"/>
      <c r="D15" s="85"/>
      <c r="E15" s="85"/>
      <c r="F15" s="219"/>
      <c r="G15" s="219"/>
      <c r="H15" s="262">
        <f>H17+H34+H53</f>
        <v>16951.08309</v>
      </c>
      <c r="I15" s="9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83" customFormat="1" ht="19.5" customHeight="1" thickBot="1">
      <c r="A16" s="264" t="s">
        <v>335</v>
      </c>
      <c r="B16" s="264"/>
      <c r="C16" s="265"/>
      <c r="D16" s="98"/>
      <c r="E16" s="85"/>
      <c r="F16" s="219"/>
      <c r="G16" s="219"/>
      <c r="H16" s="263">
        <v>25284.98475</v>
      </c>
      <c r="I16" s="94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s="83" customFormat="1" ht="16.5" customHeight="1">
      <c r="A17" s="86"/>
      <c r="B17" s="87"/>
      <c r="C17" s="177" t="s">
        <v>254</v>
      </c>
      <c r="D17" s="93" t="s">
        <v>255</v>
      </c>
      <c r="E17" s="87"/>
      <c r="F17" s="220"/>
      <c r="G17" s="220"/>
      <c r="H17" s="221">
        <f>H18+H20+H31</f>
        <v>3849.7232999999997</v>
      </c>
      <c r="I17" s="9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s="83" customFormat="1" ht="28.5" customHeight="1">
      <c r="A18" s="86"/>
      <c r="B18" s="87"/>
      <c r="C18" s="178" t="s">
        <v>58</v>
      </c>
      <c r="D18" s="178" t="s">
        <v>256</v>
      </c>
      <c r="E18" s="87"/>
      <c r="F18" s="220"/>
      <c r="G18" s="220"/>
      <c r="H18" s="222">
        <f>H19</f>
        <v>361.82024999999999</v>
      </c>
      <c r="I18" s="9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s="83" customFormat="1" ht="12" customHeight="1">
      <c r="A19" s="88">
        <v>1</v>
      </c>
      <c r="B19" s="89" t="s">
        <v>257</v>
      </c>
      <c r="C19" s="89" t="s">
        <v>258</v>
      </c>
      <c r="D19" s="89" t="s">
        <v>259</v>
      </c>
      <c r="E19" s="89" t="s">
        <v>237</v>
      </c>
      <c r="F19" s="223">
        <v>73.094999999999999</v>
      </c>
      <c r="G19" s="224">
        <v>4.95</v>
      </c>
      <c r="H19" s="225">
        <f>F19*G19</f>
        <v>361.82024999999999</v>
      </c>
      <c r="I19" s="9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s="83" customFormat="1" ht="12" customHeight="1">
      <c r="A20" s="86"/>
      <c r="B20" s="87"/>
      <c r="C20" s="178" t="s">
        <v>75</v>
      </c>
      <c r="D20" s="178" t="s">
        <v>260</v>
      </c>
      <c r="E20" s="87"/>
      <c r="F20" s="220"/>
      <c r="G20" s="220"/>
      <c r="H20" s="226">
        <f>SUM(H21:H30)</f>
        <v>3339.9420499999997</v>
      </c>
      <c r="I20" s="9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96" customFormat="1" ht="19.5" customHeight="1">
      <c r="A21" s="151">
        <v>2</v>
      </c>
      <c r="B21" s="152" t="s">
        <v>261</v>
      </c>
      <c r="C21" s="152" t="s">
        <v>262</v>
      </c>
      <c r="D21" s="152" t="s">
        <v>263</v>
      </c>
      <c r="E21" s="152" t="s">
        <v>237</v>
      </c>
      <c r="F21" s="227">
        <v>220</v>
      </c>
      <c r="G21" s="228">
        <v>2.54</v>
      </c>
      <c r="H21" s="229">
        <f>F21*G21</f>
        <v>558.79999999999995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s="96" customFormat="1" ht="20.45" customHeight="1">
      <c r="A22" s="151">
        <v>3</v>
      </c>
      <c r="B22" s="152" t="s">
        <v>264</v>
      </c>
      <c r="C22" s="152" t="s">
        <v>265</v>
      </c>
      <c r="D22" s="152" t="s">
        <v>266</v>
      </c>
      <c r="E22" s="152" t="s">
        <v>237</v>
      </c>
      <c r="F22" s="227">
        <v>180</v>
      </c>
      <c r="G22" s="228">
        <v>0.79</v>
      </c>
      <c r="H22" s="229">
        <f t="shared" ref="H22:H30" si="0">F22*G22</f>
        <v>142.20000000000002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96" customFormat="1" ht="12" customHeight="1">
      <c r="A23" s="151">
        <v>4</v>
      </c>
      <c r="B23" s="152" t="s">
        <v>267</v>
      </c>
      <c r="C23" s="152" t="s">
        <v>268</v>
      </c>
      <c r="D23" s="152" t="s">
        <v>269</v>
      </c>
      <c r="E23" s="152" t="s">
        <v>270</v>
      </c>
      <c r="F23" s="227">
        <v>180</v>
      </c>
      <c r="G23" s="228">
        <v>2.2400000000000002</v>
      </c>
      <c r="H23" s="229">
        <f t="shared" si="0"/>
        <v>403.20000000000005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83" customFormat="1" ht="18.600000000000001" customHeight="1">
      <c r="A24" s="88">
        <v>5</v>
      </c>
      <c r="B24" s="89" t="s">
        <v>267</v>
      </c>
      <c r="C24" s="89" t="s">
        <v>271</v>
      </c>
      <c r="D24" s="89" t="s">
        <v>272</v>
      </c>
      <c r="E24" s="89" t="s">
        <v>273</v>
      </c>
      <c r="F24" s="223">
        <v>600</v>
      </c>
      <c r="G24" s="224">
        <v>1.21</v>
      </c>
      <c r="H24" s="225">
        <f t="shared" si="0"/>
        <v>726</v>
      </c>
      <c r="I24" s="9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96" customFormat="1" ht="21" customHeight="1">
      <c r="A25" s="151">
        <v>6</v>
      </c>
      <c r="B25" s="152" t="s">
        <v>267</v>
      </c>
      <c r="C25" s="152" t="s">
        <v>274</v>
      </c>
      <c r="D25" s="152" t="s">
        <v>275</v>
      </c>
      <c r="E25" s="152" t="s">
        <v>237</v>
      </c>
      <c r="F25" s="227">
        <v>180</v>
      </c>
      <c r="G25" s="228">
        <v>2.75</v>
      </c>
      <c r="H25" s="229">
        <f t="shared" si="0"/>
        <v>495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83" customFormat="1" ht="12" customHeight="1">
      <c r="A26" s="88">
        <v>7</v>
      </c>
      <c r="B26" s="89" t="s">
        <v>267</v>
      </c>
      <c r="C26" s="89" t="s">
        <v>276</v>
      </c>
      <c r="D26" s="89" t="s">
        <v>277</v>
      </c>
      <c r="E26" s="89" t="s">
        <v>278</v>
      </c>
      <c r="F26" s="223">
        <v>16.196999999999999</v>
      </c>
      <c r="G26" s="224">
        <v>10.89</v>
      </c>
      <c r="H26" s="225">
        <f t="shared" si="0"/>
        <v>176.38533000000001</v>
      </c>
      <c r="I26" s="94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83" customFormat="1" ht="21.6" customHeight="1">
      <c r="A27" s="88">
        <v>8</v>
      </c>
      <c r="B27" s="89" t="s">
        <v>267</v>
      </c>
      <c r="C27" s="89" t="s">
        <v>279</v>
      </c>
      <c r="D27" s="89" t="s">
        <v>280</v>
      </c>
      <c r="E27" s="89" t="s">
        <v>278</v>
      </c>
      <c r="F27" s="223">
        <v>307.74299999999999</v>
      </c>
      <c r="G27" s="224">
        <v>0.4</v>
      </c>
      <c r="H27" s="225">
        <f t="shared" si="0"/>
        <v>123.0972</v>
      </c>
      <c r="I27" s="94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83" customFormat="1" ht="23.1" customHeight="1">
      <c r="A28" s="88">
        <v>9</v>
      </c>
      <c r="B28" s="89" t="s">
        <v>267</v>
      </c>
      <c r="C28" s="89" t="s">
        <v>281</v>
      </c>
      <c r="D28" s="89" t="s">
        <v>282</v>
      </c>
      <c r="E28" s="89" t="s">
        <v>278</v>
      </c>
      <c r="F28" s="223">
        <v>16.196999999999999</v>
      </c>
      <c r="G28" s="224">
        <v>10.89</v>
      </c>
      <c r="H28" s="225">
        <f t="shared" si="0"/>
        <v>176.38533000000001</v>
      </c>
      <c r="I28" s="9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s="83" customFormat="1" ht="21.95" customHeight="1">
      <c r="A29" s="88">
        <v>10</v>
      </c>
      <c r="B29" s="89" t="s">
        <v>267</v>
      </c>
      <c r="C29" s="89" t="s">
        <v>283</v>
      </c>
      <c r="D29" s="89" t="s">
        <v>284</v>
      </c>
      <c r="E29" s="89" t="s">
        <v>278</v>
      </c>
      <c r="F29" s="223">
        <v>161.97</v>
      </c>
      <c r="G29" s="224">
        <v>1.33</v>
      </c>
      <c r="H29" s="225">
        <f t="shared" si="0"/>
        <v>215.42010000000002</v>
      </c>
      <c r="I29" s="94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83" customFormat="1" ht="18.600000000000001" customHeight="1">
      <c r="A30" s="88">
        <v>11</v>
      </c>
      <c r="B30" s="89" t="s">
        <v>267</v>
      </c>
      <c r="C30" s="89" t="s">
        <v>285</v>
      </c>
      <c r="D30" s="89" t="s">
        <v>286</v>
      </c>
      <c r="E30" s="89" t="s">
        <v>278</v>
      </c>
      <c r="F30" s="223">
        <v>16.196999999999999</v>
      </c>
      <c r="G30" s="224">
        <v>19.97</v>
      </c>
      <c r="H30" s="225">
        <f t="shared" si="0"/>
        <v>323.45408999999995</v>
      </c>
      <c r="I30" s="94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83" customFormat="1" ht="12" customHeight="1">
      <c r="A31" s="86"/>
      <c r="B31" s="87"/>
      <c r="C31" s="178" t="s">
        <v>195</v>
      </c>
      <c r="D31" s="178" t="s">
        <v>287</v>
      </c>
      <c r="E31" s="87"/>
      <c r="F31" s="220"/>
      <c r="G31" s="220"/>
      <c r="H31" s="226">
        <f>SUM(H32)</f>
        <v>147.96100000000001</v>
      </c>
      <c r="I31" s="94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s="83" customFormat="1" ht="23.1" customHeight="1">
      <c r="A32" s="88">
        <v>12</v>
      </c>
      <c r="B32" s="89" t="s">
        <v>288</v>
      </c>
      <c r="C32" s="89" t="s">
        <v>289</v>
      </c>
      <c r="D32" s="89" t="s">
        <v>290</v>
      </c>
      <c r="E32" s="89" t="s">
        <v>278</v>
      </c>
      <c r="F32" s="223">
        <v>13.451000000000001</v>
      </c>
      <c r="G32" s="224">
        <v>11</v>
      </c>
      <c r="H32" s="225">
        <f>F32*G32</f>
        <v>147.96100000000001</v>
      </c>
      <c r="I32" s="94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83" customFormat="1" ht="9" customHeight="1">
      <c r="A33" s="85"/>
      <c r="B33" s="85"/>
      <c r="C33" s="85"/>
      <c r="D33" s="85"/>
      <c r="E33" s="85"/>
      <c r="F33" s="219"/>
      <c r="G33" s="219"/>
      <c r="H33" s="219"/>
      <c r="I33" s="94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83" customFormat="1" ht="12" customHeight="1">
      <c r="A34" s="86"/>
      <c r="B34" s="87"/>
      <c r="C34" s="177" t="s">
        <v>291</v>
      </c>
      <c r="D34" s="93" t="s">
        <v>292</v>
      </c>
      <c r="E34" s="87"/>
      <c r="F34" s="220"/>
      <c r="G34" s="220"/>
      <c r="H34" s="230">
        <f>H35+H38+H48</f>
        <v>12251.35979</v>
      </c>
      <c r="I34" s="9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83" customFormat="1" ht="12" customHeight="1">
      <c r="A35" s="86"/>
      <c r="B35" s="87"/>
      <c r="C35" s="178" t="s">
        <v>293</v>
      </c>
      <c r="D35" s="178" t="s">
        <v>294</v>
      </c>
      <c r="E35" s="87"/>
      <c r="F35" s="220"/>
      <c r="G35" s="220"/>
      <c r="H35" s="220">
        <f>SUM(H36:H37)</f>
        <v>3762</v>
      </c>
      <c r="I35" s="94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96" customFormat="1" ht="18.600000000000001" customHeight="1">
      <c r="A36" s="151">
        <v>13</v>
      </c>
      <c r="B36" s="152" t="s">
        <v>293</v>
      </c>
      <c r="C36" s="152" t="s">
        <v>295</v>
      </c>
      <c r="D36" s="152" t="s">
        <v>296</v>
      </c>
      <c r="E36" s="152" t="s">
        <v>237</v>
      </c>
      <c r="F36" s="227">
        <v>180</v>
      </c>
      <c r="G36" s="228">
        <v>19.8</v>
      </c>
      <c r="H36" s="229">
        <f>F36*G36</f>
        <v>3564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83" customFormat="1" ht="11.25" customHeight="1">
      <c r="A37" s="88">
        <v>14</v>
      </c>
      <c r="B37" s="89" t="s">
        <v>293</v>
      </c>
      <c r="C37" s="89" t="s">
        <v>297</v>
      </c>
      <c r="D37" s="89" t="s">
        <v>298</v>
      </c>
      <c r="E37" s="89" t="s">
        <v>77</v>
      </c>
      <c r="F37" s="223">
        <v>12</v>
      </c>
      <c r="G37" s="224">
        <v>16.5</v>
      </c>
      <c r="H37" s="225">
        <f>F37*G37</f>
        <v>198</v>
      </c>
      <c r="I37" s="94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83" customFormat="1" ht="12" customHeight="1">
      <c r="A38" s="86"/>
      <c r="B38" s="87"/>
      <c r="C38" s="178" t="s">
        <v>299</v>
      </c>
      <c r="D38" s="178" t="s">
        <v>300</v>
      </c>
      <c r="E38" s="87"/>
      <c r="F38" s="220"/>
      <c r="G38" s="220"/>
      <c r="H38" s="226">
        <f>SUM(H39:H47)</f>
        <v>6693.16</v>
      </c>
      <c r="I38" s="94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96" customFormat="1" ht="12" customHeight="1">
      <c r="A39" s="151">
        <v>15</v>
      </c>
      <c r="B39" s="152" t="s">
        <v>301</v>
      </c>
      <c r="C39" s="152" t="s">
        <v>302</v>
      </c>
      <c r="D39" s="152" t="s">
        <v>303</v>
      </c>
      <c r="E39" s="152" t="s">
        <v>49</v>
      </c>
      <c r="F39" s="227">
        <v>120</v>
      </c>
      <c r="G39" s="228">
        <v>2.75</v>
      </c>
      <c r="H39" s="229">
        <f t="shared" ref="H39:H44" si="1">F39*G39</f>
        <v>330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96" customFormat="1" ht="12" customHeight="1">
      <c r="A40" s="151">
        <v>16</v>
      </c>
      <c r="B40" s="152" t="s">
        <v>301</v>
      </c>
      <c r="C40" s="152" t="s">
        <v>304</v>
      </c>
      <c r="D40" s="152" t="s">
        <v>305</v>
      </c>
      <c r="E40" s="152" t="s">
        <v>237</v>
      </c>
      <c r="F40" s="227">
        <v>180</v>
      </c>
      <c r="G40" s="228">
        <v>5.5</v>
      </c>
      <c r="H40" s="229">
        <f t="shared" si="1"/>
        <v>990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96" customFormat="1" ht="12" customHeight="1">
      <c r="A41" s="179">
        <v>17</v>
      </c>
      <c r="B41" s="180" t="s">
        <v>306</v>
      </c>
      <c r="C41" s="180" t="s">
        <v>307</v>
      </c>
      <c r="D41" s="180" t="s">
        <v>308</v>
      </c>
      <c r="E41" s="180" t="s">
        <v>237</v>
      </c>
      <c r="F41" s="231">
        <v>205</v>
      </c>
      <c r="G41" s="232">
        <v>13.2</v>
      </c>
      <c r="H41" s="229">
        <f t="shared" si="1"/>
        <v>2706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96" customFormat="1" ht="12" customHeight="1">
      <c r="A42" s="151">
        <v>18</v>
      </c>
      <c r="B42" s="152" t="s">
        <v>301</v>
      </c>
      <c r="C42" s="152" t="s">
        <v>309</v>
      </c>
      <c r="D42" s="152" t="s">
        <v>310</v>
      </c>
      <c r="E42" s="152" t="s">
        <v>237</v>
      </c>
      <c r="F42" s="227">
        <v>180</v>
      </c>
      <c r="G42" s="228">
        <v>2.2000000000000002</v>
      </c>
      <c r="H42" s="229">
        <f t="shared" si="1"/>
        <v>396.00000000000006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96" customFormat="1" ht="12" customHeight="1">
      <c r="A43" s="151">
        <v>19</v>
      </c>
      <c r="B43" s="152" t="s">
        <v>301</v>
      </c>
      <c r="C43" s="152" t="s">
        <v>311</v>
      </c>
      <c r="D43" s="152" t="s">
        <v>312</v>
      </c>
      <c r="E43" s="152" t="s">
        <v>237</v>
      </c>
      <c r="F43" s="227">
        <v>180</v>
      </c>
      <c r="G43" s="228">
        <v>0.35199999999999998</v>
      </c>
      <c r="H43" s="229">
        <f t="shared" si="1"/>
        <v>63.36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83" customFormat="1" ht="19.5" customHeight="1">
      <c r="A44" s="88">
        <v>20</v>
      </c>
      <c r="B44" s="89" t="s">
        <v>301</v>
      </c>
      <c r="C44" s="89" t="s">
        <v>313</v>
      </c>
      <c r="D44" s="89" t="s">
        <v>314</v>
      </c>
      <c r="E44" s="89" t="s">
        <v>77</v>
      </c>
      <c r="F44" s="223">
        <v>13</v>
      </c>
      <c r="G44" s="224">
        <v>17.600000000000001</v>
      </c>
      <c r="H44" s="225">
        <f t="shared" si="1"/>
        <v>228.8</v>
      </c>
      <c r="I44" s="9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96" customFormat="1" ht="12" customHeight="1">
      <c r="A45" s="151">
        <v>21</v>
      </c>
      <c r="B45" s="152"/>
      <c r="C45" s="152"/>
      <c r="D45" s="152" t="s">
        <v>333</v>
      </c>
      <c r="E45" s="152" t="s">
        <v>237</v>
      </c>
      <c r="F45" s="227">
        <v>180</v>
      </c>
      <c r="G45" s="228">
        <v>5.95</v>
      </c>
      <c r="H45" s="229">
        <f>G45*F45</f>
        <v>1071</v>
      </c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</row>
    <row r="46" spans="1:51" s="96" customFormat="1" ht="12" customHeight="1">
      <c r="A46" s="151">
        <v>22</v>
      </c>
      <c r="B46" s="152"/>
      <c r="C46" s="152"/>
      <c r="D46" s="152" t="s">
        <v>437</v>
      </c>
      <c r="E46" s="152" t="s">
        <v>237</v>
      </c>
      <c r="F46" s="227">
        <v>180</v>
      </c>
      <c r="G46" s="228">
        <v>3.7</v>
      </c>
      <c r="H46" s="229">
        <f>G46*F46</f>
        <v>666</v>
      </c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</row>
    <row r="47" spans="1:51" s="96" customFormat="1" ht="12" customHeight="1">
      <c r="A47" s="151">
        <v>23</v>
      </c>
      <c r="B47" s="152"/>
      <c r="C47" s="152"/>
      <c r="D47" s="152" t="s">
        <v>334</v>
      </c>
      <c r="E47" s="152" t="s">
        <v>100</v>
      </c>
      <c r="F47" s="227">
        <v>20</v>
      </c>
      <c r="G47" s="228">
        <v>12.1</v>
      </c>
      <c r="H47" s="229">
        <f>G47*F47</f>
        <v>242</v>
      </c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</row>
    <row r="48" spans="1:51" s="83" customFormat="1" ht="12" customHeight="1">
      <c r="A48" s="86"/>
      <c r="B48" s="87"/>
      <c r="C48" s="178" t="s">
        <v>315</v>
      </c>
      <c r="D48" s="178" t="s">
        <v>316</v>
      </c>
      <c r="E48" s="87"/>
      <c r="F48" s="220"/>
      <c r="G48" s="220"/>
      <c r="H48" s="226">
        <f>SUM(H49:H51)</f>
        <v>1796.1997900000001</v>
      </c>
      <c r="I48" s="94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s="83" customFormat="1" ht="19.5" customHeight="1">
      <c r="A49" s="88">
        <v>24</v>
      </c>
      <c r="B49" s="89" t="s">
        <v>315</v>
      </c>
      <c r="C49" s="89" t="s">
        <v>317</v>
      </c>
      <c r="D49" s="89" t="s">
        <v>318</v>
      </c>
      <c r="E49" s="89" t="s">
        <v>237</v>
      </c>
      <c r="F49" s="223">
        <v>694.95</v>
      </c>
      <c r="G49" s="224">
        <v>0.60499999999999998</v>
      </c>
      <c r="H49" s="225">
        <f>F49*G49</f>
        <v>420.44475</v>
      </c>
      <c r="I49" s="94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 s="83" customFormat="1" ht="18.95" customHeight="1">
      <c r="A50" s="88">
        <v>25</v>
      </c>
      <c r="B50" s="89" t="s">
        <v>315</v>
      </c>
      <c r="C50" s="89" t="s">
        <v>319</v>
      </c>
      <c r="D50" s="89" t="s">
        <v>320</v>
      </c>
      <c r="E50" s="89" t="s">
        <v>237</v>
      </c>
      <c r="F50" s="223">
        <v>287.18</v>
      </c>
      <c r="G50" s="224">
        <v>0.63800000000000001</v>
      </c>
      <c r="H50" s="225">
        <f>F50*G50</f>
        <v>183.22084000000001</v>
      </c>
      <c r="I50" s="94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s="96" customFormat="1" ht="20.45" customHeight="1">
      <c r="A51" s="151">
        <v>26</v>
      </c>
      <c r="B51" s="152" t="s">
        <v>315</v>
      </c>
      <c r="C51" s="152" t="s">
        <v>321</v>
      </c>
      <c r="D51" s="152" t="s">
        <v>322</v>
      </c>
      <c r="E51" s="152" t="s">
        <v>237</v>
      </c>
      <c r="F51" s="227">
        <v>694.95</v>
      </c>
      <c r="G51" s="228">
        <v>1.716</v>
      </c>
      <c r="H51" s="229">
        <f>F51*G51</f>
        <v>1192.5342000000001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 s="83" customFormat="1" ht="9" customHeight="1">
      <c r="A52" s="85"/>
      <c r="B52" s="85"/>
      <c r="C52" s="85"/>
      <c r="D52" s="85"/>
      <c r="E52" s="85"/>
      <c r="F52" s="219"/>
      <c r="G52" s="219"/>
      <c r="H52" s="219"/>
      <c r="I52" s="94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s="83" customFormat="1" ht="12" customHeight="1">
      <c r="A53" s="86"/>
      <c r="B53" s="87"/>
      <c r="C53" s="177" t="s">
        <v>51</v>
      </c>
      <c r="D53" s="93" t="s">
        <v>323</v>
      </c>
      <c r="E53" s="87"/>
      <c r="F53" s="220"/>
      <c r="G53" s="220"/>
      <c r="H53" s="230">
        <f>H54+H57</f>
        <v>850</v>
      </c>
      <c r="I53" s="94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s="83" customFormat="1" ht="12" customHeight="1">
      <c r="A54" s="86"/>
      <c r="B54" s="87"/>
      <c r="C54" s="178" t="s">
        <v>324</v>
      </c>
      <c r="D54" s="178" t="s">
        <v>325</v>
      </c>
      <c r="E54" s="87"/>
      <c r="F54" s="220"/>
      <c r="G54" s="220"/>
      <c r="H54" s="226">
        <f>SUM(H55)</f>
        <v>605</v>
      </c>
      <c r="I54" s="9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 s="83" customFormat="1" ht="19.5" customHeight="1">
      <c r="A55" s="88">
        <v>27</v>
      </c>
      <c r="B55" s="89" t="s">
        <v>264</v>
      </c>
      <c r="C55" s="89" t="s">
        <v>326</v>
      </c>
      <c r="D55" s="89" t="s">
        <v>327</v>
      </c>
      <c r="E55" s="89" t="s">
        <v>81</v>
      </c>
      <c r="F55" s="223">
        <v>25</v>
      </c>
      <c r="G55" s="224">
        <v>24.2</v>
      </c>
      <c r="H55" s="225">
        <f>F55*G55</f>
        <v>605</v>
      </c>
      <c r="I55" s="94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s="83" customFormat="1" ht="9" customHeight="1">
      <c r="A56" s="85"/>
      <c r="B56" s="85"/>
      <c r="C56" s="85"/>
      <c r="D56" s="85"/>
      <c r="E56" s="85"/>
      <c r="F56" s="219"/>
      <c r="G56" s="219"/>
      <c r="H56" s="219"/>
      <c r="I56" s="94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 s="83" customFormat="1" ht="12" customHeight="1">
      <c r="A57" s="86"/>
      <c r="B57" s="87"/>
      <c r="C57" s="177" t="s">
        <v>328</v>
      </c>
      <c r="D57" s="93" t="s">
        <v>329</v>
      </c>
      <c r="E57" s="87"/>
      <c r="F57" s="220"/>
      <c r="G57" s="220"/>
      <c r="H57" s="226">
        <f>SUM(H58)</f>
        <v>245</v>
      </c>
      <c r="I57" s="94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 s="83" customFormat="1" ht="13.5" customHeight="1">
      <c r="A58" s="88">
        <v>28</v>
      </c>
      <c r="B58" s="89" t="s">
        <v>264</v>
      </c>
      <c r="C58" s="89" t="s">
        <v>330</v>
      </c>
      <c r="D58" s="89" t="s">
        <v>331</v>
      </c>
      <c r="E58" s="89" t="s">
        <v>332</v>
      </c>
      <c r="F58" s="223">
        <v>1</v>
      </c>
      <c r="G58" s="224">
        <v>245</v>
      </c>
      <c r="H58" s="225">
        <f>F58*G58</f>
        <v>245</v>
      </c>
      <c r="I58" s="94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s="83" customFormat="1" ht="30.75" customHeight="1">
      <c r="A59" s="90"/>
      <c r="B59" s="91"/>
      <c r="C59" s="92"/>
      <c r="D59" s="93"/>
      <c r="E59" s="91"/>
      <c r="F59" s="233"/>
      <c r="G59" s="233"/>
      <c r="H59" s="234"/>
      <c r="I59" s="96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51" s="83" customFormat="1" ht="12" customHeight="1">
      <c r="F60" s="235"/>
      <c r="G60" s="235"/>
      <c r="H60" s="235"/>
      <c r="I60" s="96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s="83" customFormat="1" ht="12" customHeight="1">
      <c r="F61" s="235"/>
      <c r="G61" s="235"/>
      <c r="H61" s="235"/>
      <c r="I61" s="96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>
      <c r="I62" s="97"/>
    </row>
    <row r="63" spans="1:51">
      <c r="I63" s="97"/>
    </row>
    <row r="64" spans="1:51">
      <c r="I64" s="97"/>
    </row>
    <row r="65" spans="9:9">
      <c r="I65" s="97"/>
    </row>
    <row r="66" spans="9:9">
      <c r="I66" s="97"/>
    </row>
    <row r="67" spans="9:9">
      <c r="I67" s="97"/>
    </row>
    <row r="68" spans="9:9">
      <c r="I68" s="97"/>
    </row>
    <row r="69" spans="9:9">
      <c r="I69" s="97"/>
    </row>
    <row r="70" spans="9:9">
      <c r="I70" s="97"/>
    </row>
    <row r="71" spans="9:9">
      <c r="I71" s="97"/>
    </row>
    <row r="72" spans="9:9">
      <c r="I72" s="97"/>
    </row>
    <row r="73" spans="9:9">
      <c r="I73" s="97"/>
    </row>
    <row r="74" spans="9:9">
      <c r="I74" s="97"/>
    </row>
    <row r="75" spans="9:9">
      <c r="I75" s="97"/>
    </row>
    <row r="76" spans="9:9">
      <c r="I76" s="97"/>
    </row>
    <row r="77" spans="9:9">
      <c r="I77" s="97"/>
    </row>
    <row r="78" spans="9:9">
      <c r="I78" s="97"/>
    </row>
    <row r="79" spans="9:9">
      <c r="I79" s="97"/>
    </row>
    <row r="80" spans="9:9">
      <c r="I80" s="97"/>
    </row>
    <row r="81" spans="9:9">
      <c r="I81" s="97"/>
    </row>
    <row r="82" spans="9:9">
      <c r="I82" s="97"/>
    </row>
    <row r="83" spans="9:9">
      <c r="I83" s="97"/>
    </row>
    <row r="84" spans="9:9">
      <c r="I84" s="97"/>
    </row>
    <row r="85" spans="9:9">
      <c r="I85" s="97"/>
    </row>
    <row r="86" spans="9:9">
      <c r="I86" s="97"/>
    </row>
    <row r="87" spans="9:9">
      <c r="I87" s="97"/>
    </row>
    <row r="88" spans="9:9">
      <c r="I88" s="97"/>
    </row>
    <row r="89" spans="9:9">
      <c r="I89" s="97"/>
    </row>
    <row r="90" spans="9:9">
      <c r="I90" s="97"/>
    </row>
    <row r="91" spans="9:9">
      <c r="I91" s="97"/>
    </row>
    <row r="92" spans="9:9">
      <c r="I92" s="97"/>
    </row>
    <row r="93" spans="9:9">
      <c r="I93" s="97"/>
    </row>
    <row r="94" spans="9:9">
      <c r="I94" s="97"/>
    </row>
    <row r="95" spans="9:9">
      <c r="I95" s="97"/>
    </row>
    <row r="96" spans="9:9">
      <c r="I96" s="97"/>
    </row>
    <row r="97" spans="9:9">
      <c r="I97" s="97"/>
    </row>
    <row r="98" spans="9:9">
      <c r="I98" s="97"/>
    </row>
    <row r="99" spans="9:9">
      <c r="I99" s="97"/>
    </row>
    <row r="100" spans="9:9">
      <c r="I100" s="97"/>
    </row>
    <row r="101" spans="9:9">
      <c r="I101" s="97"/>
    </row>
    <row r="102" spans="9:9">
      <c r="I102" s="97"/>
    </row>
    <row r="103" spans="9:9">
      <c r="I103" s="97"/>
    </row>
    <row r="104" spans="9:9">
      <c r="I104" s="97"/>
    </row>
    <row r="105" spans="9:9">
      <c r="I105" s="97"/>
    </row>
    <row r="106" spans="9:9">
      <c r="I106" s="97"/>
    </row>
    <row r="107" spans="9:9">
      <c r="I107" s="97"/>
    </row>
    <row r="108" spans="9:9">
      <c r="I108" s="97"/>
    </row>
    <row r="109" spans="9:9">
      <c r="I109" s="97"/>
    </row>
    <row r="110" spans="9:9">
      <c r="I110" s="97"/>
    </row>
    <row r="111" spans="9:9">
      <c r="I111" s="97"/>
    </row>
    <row r="112" spans="9:9">
      <c r="I112" s="97"/>
    </row>
    <row r="113" spans="9:9">
      <c r="I113" s="97"/>
    </row>
    <row r="114" spans="9:9">
      <c r="I114" s="97"/>
    </row>
    <row r="115" spans="9:9">
      <c r="I115" s="97"/>
    </row>
    <row r="116" spans="9:9">
      <c r="I116" s="97"/>
    </row>
    <row r="117" spans="9:9">
      <c r="I117" s="97"/>
    </row>
    <row r="118" spans="9:9">
      <c r="I118" s="97"/>
    </row>
    <row r="119" spans="9:9">
      <c r="I119" s="97"/>
    </row>
    <row r="120" spans="9:9">
      <c r="I120" s="97"/>
    </row>
    <row r="121" spans="9:9">
      <c r="I121" s="97"/>
    </row>
    <row r="122" spans="9:9">
      <c r="I122" s="97"/>
    </row>
    <row r="123" spans="9:9">
      <c r="I123" s="97"/>
    </row>
    <row r="124" spans="9:9">
      <c r="I124" s="97"/>
    </row>
    <row r="125" spans="9:9">
      <c r="I125" s="97"/>
    </row>
    <row r="126" spans="9:9">
      <c r="I126" s="97"/>
    </row>
    <row r="127" spans="9:9">
      <c r="I127" s="97"/>
    </row>
    <row r="128" spans="9:9">
      <c r="I128" s="97"/>
    </row>
    <row r="129" spans="9:9">
      <c r="I129" s="97"/>
    </row>
    <row r="130" spans="9:9">
      <c r="I130" s="97"/>
    </row>
    <row r="131" spans="9:9">
      <c r="I131" s="97"/>
    </row>
    <row r="132" spans="9:9">
      <c r="I132" s="97"/>
    </row>
    <row r="133" spans="9:9">
      <c r="I133" s="97"/>
    </row>
    <row r="134" spans="9:9">
      <c r="I134" s="97"/>
    </row>
    <row r="135" spans="9:9">
      <c r="I135" s="97"/>
    </row>
    <row r="136" spans="9:9">
      <c r="I136" s="97"/>
    </row>
    <row r="137" spans="9:9">
      <c r="I137" s="97"/>
    </row>
    <row r="138" spans="9:9">
      <c r="I138" s="97"/>
    </row>
    <row r="139" spans="9:9">
      <c r="I139" s="97"/>
    </row>
    <row r="140" spans="9:9">
      <c r="I140" s="97"/>
    </row>
    <row r="141" spans="9:9">
      <c r="I141" s="97"/>
    </row>
    <row r="142" spans="9:9">
      <c r="I142" s="97"/>
    </row>
    <row r="143" spans="9:9">
      <c r="I143" s="97"/>
    </row>
    <row r="144" spans="9:9">
      <c r="I144" s="97"/>
    </row>
    <row r="145" spans="9:9">
      <c r="I145" s="97"/>
    </row>
    <row r="146" spans="9:9">
      <c r="I146" s="97"/>
    </row>
    <row r="147" spans="9:9">
      <c r="I147" s="97"/>
    </row>
    <row r="148" spans="9:9">
      <c r="I148" s="97"/>
    </row>
    <row r="149" spans="9:9">
      <c r="I149" s="97"/>
    </row>
    <row r="150" spans="9:9">
      <c r="I150" s="97"/>
    </row>
    <row r="151" spans="9:9">
      <c r="I151" s="97"/>
    </row>
    <row r="152" spans="9:9">
      <c r="I152" s="97"/>
    </row>
    <row r="153" spans="9:9">
      <c r="I153" s="97"/>
    </row>
    <row r="154" spans="9:9">
      <c r="I154" s="97"/>
    </row>
    <row r="155" spans="9:9">
      <c r="I155" s="97"/>
    </row>
    <row r="156" spans="9:9">
      <c r="I156" s="97"/>
    </row>
    <row r="157" spans="9:9">
      <c r="I157" s="97"/>
    </row>
    <row r="158" spans="9:9">
      <c r="I158" s="97"/>
    </row>
    <row r="159" spans="9:9">
      <c r="I159" s="97"/>
    </row>
    <row r="160" spans="9:9">
      <c r="I160" s="97"/>
    </row>
    <row r="161" spans="9:9">
      <c r="I161" s="97"/>
    </row>
    <row r="162" spans="9:9">
      <c r="I162" s="97"/>
    </row>
    <row r="163" spans="9:9">
      <c r="I163" s="97"/>
    </row>
    <row r="164" spans="9:9">
      <c r="I164" s="97"/>
    </row>
    <row r="165" spans="9:9">
      <c r="I165" s="97"/>
    </row>
    <row r="166" spans="9:9">
      <c r="I166" s="97"/>
    </row>
    <row r="167" spans="9:9">
      <c r="I167" s="97"/>
    </row>
    <row r="168" spans="9:9">
      <c r="I168" s="97"/>
    </row>
    <row r="169" spans="9:9">
      <c r="I169" s="97"/>
    </row>
    <row r="170" spans="9:9">
      <c r="I170" s="97"/>
    </row>
    <row r="171" spans="9:9">
      <c r="I171" s="97"/>
    </row>
    <row r="172" spans="9:9">
      <c r="I172" s="97"/>
    </row>
    <row r="173" spans="9:9">
      <c r="I173" s="97"/>
    </row>
    <row r="174" spans="9:9">
      <c r="I174" s="97"/>
    </row>
    <row r="175" spans="9:9">
      <c r="I175" s="97"/>
    </row>
    <row r="176" spans="9:9">
      <c r="I176" s="97"/>
    </row>
    <row r="177" spans="9:9">
      <c r="I177" s="97"/>
    </row>
    <row r="178" spans="9:9">
      <c r="I178" s="97"/>
    </row>
    <row r="179" spans="9:9">
      <c r="I179" s="97"/>
    </row>
    <row r="180" spans="9:9">
      <c r="I180" s="97"/>
    </row>
    <row r="181" spans="9:9">
      <c r="I181" s="97"/>
    </row>
    <row r="182" spans="9:9">
      <c r="I182" s="97"/>
    </row>
    <row r="183" spans="9:9">
      <c r="I183" s="97"/>
    </row>
    <row r="184" spans="9:9">
      <c r="I184" s="97"/>
    </row>
    <row r="185" spans="9:9">
      <c r="I185" s="97"/>
    </row>
    <row r="186" spans="9:9">
      <c r="I186" s="97"/>
    </row>
    <row r="187" spans="9:9">
      <c r="I187" s="97"/>
    </row>
    <row r="188" spans="9:9">
      <c r="I188" s="97"/>
    </row>
    <row r="189" spans="9:9">
      <c r="I189" s="97"/>
    </row>
    <row r="190" spans="9:9">
      <c r="I190" s="97"/>
    </row>
    <row r="191" spans="9:9">
      <c r="I191" s="97"/>
    </row>
    <row r="192" spans="9:9">
      <c r="I192" s="97"/>
    </row>
    <row r="193" spans="9:9">
      <c r="I193" s="97"/>
    </row>
    <row r="194" spans="9:9">
      <c r="I194" s="97"/>
    </row>
    <row r="195" spans="9:9">
      <c r="I195" s="97"/>
    </row>
    <row r="196" spans="9:9">
      <c r="I196" s="97"/>
    </row>
    <row r="197" spans="9:9">
      <c r="I197" s="97"/>
    </row>
    <row r="198" spans="9:9">
      <c r="I198" s="97"/>
    </row>
    <row r="199" spans="9:9">
      <c r="I199" s="97"/>
    </row>
    <row r="200" spans="9:9">
      <c r="I200" s="97"/>
    </row>
    <row r="201" spans="9:9">
      <c r="I201" s="97"/>
    </row>
    <row r="202" spans="9:9">
      <c r="I202" s="97"/>
    </row>
    <row r="203" spans="9:9">
      <c r="I203" s="97"/>
    </row>
    <row r="204" spans="9:9">
      <c r="I204" s="97"/>
    </row>
    <row r="205" spans="9:9">
      <c r="I205" s="97"/>
    </row>
    <row r="206" spans="9:9">
      <c r="I206" s="97"/>
    </row>
    <row r="207" spans="9:9">
      <c r="I207" s="97"/>
    </row>
    <row r="208" spans="9:9">
      <c r="I208" s="97"/>
    </row>
    <row r="209" spans="9:9">
      <c r="I209" s="97"/>
    </row>
    <row r="210" spans="9:9">
      <c r="I210" s="97"/>
    </row>
    <row r="211" spans="9:9">
      <c r="I211" s="97"/>
    </row>
    <row r="212" spans="9:9">
      <c r="I212" s="97"/>
    </row>
    <row r="213" spans="9:9">
      <c r="I213" s="97"/>
    </row>
    <row r="214" spans="9:9">
      <c r="I214" s="97"/>
    </row>
    <row r="215" spans="9:9">
      <c r="I215" s="97"/>
    </row>
    <row r="216" spans="9:9">
      <c r="I216" s="97"/>
    </row>
    <row r="217" spans="9:9">
      <c r="I217" s="97"/>
    </row>
    <row r="218" spans="9:9">
      <c r="I218" s="97"/>
    </row>
    <row r="219" spans="9:9">
      <c r="I219" s="97"/>
    </row>
    <row r="220" spans="9:9">
      <c r="I220" s="97"/>
    </row>
    <row r="221" spans="9:9">
      <c r="I221" s="97"/>
    </row>
    <row r="222" spans="9:9">
      <c r="I222" s="97"/>
    </row>
    <row r="223" spans="9:9">
      <c r="I223" s="97"/>
    </row>
    <row r="224" spans="9:9">
      <c r="I224" s="97"/>
    </row>
    <row r="225" spans="9:9">
      <c r="I225" s="97"/>
    </row>
    <row r="226" spans="9:9">
      <c r="I226" s="97"/>
    </row>
    <row r="227" spans="9:9">
      <c r="I227" s="97"/>
    </row>
    <row r="228" spans="9:9">
      <c r="I228" s="97"/>
    </row>
    <row r="229" spans="9:9">
      <c r="I229" s="97"/>
    </row>
    <row r="230" spans="9:9">
      <c r="I230" s="97"/>
    </row>
    <row r="231" spans="9:9">
      <c r="I231" s="97"/>
    </row>
    <row r="232" spans="9:9">
      <c r="I232" s="97"/>
    </row>
    <row r="233" spans="9:9">
      <c r="I233" s="97"/>
    </row>
    <row r="234" spans="9:9">
      <c r="I234" s="97"/>
    </row>
    <row r="235" spans="9:9">
      <c r="I235" s="97"/>
    </row>
    <row r="236" spans="9:9">
      <c r="I236" s="97"/>
    </row>
    <row r="237" spans="9:9">
      <c r="I237" s="97"/>
    </row>
    <row r="238" spans="9:9">
      <c r="I238" s="97"/>
    </row>
    <row r="239" spans="9:9">
      <c r="I239" s="97"/>
    </row>
    <row r="240" spans="9:9">
      <c r="I240" s="97"/>
    </row>
    <row r="241" spans="9:9">
      <c r="I241" s="97"/>
    </row>
    <row r="242" spans="9:9">
      <c r="I242" s="97"/>
    </row>
    <row r="243" spans="9:9">
      <c r="I243" s="97"/>
    </row>
    <row r="244" spans="9:9">
      <c r="I244" s="97"/>
    </row>
    <row r="245" spans="9:9">
      <c r="I245" s="97"/>
    </row>
    <row r="246" spans="9:9">
      <c r="I246" s="97"/>
    </row>
    <row r="247" spans="9:9">
      <c r="I247" s="97"/>
    </row>
    <row r="248" spans="9:9">
      <c r="I248" s="97"/>
    </row>
    <row r="249" spans="9:9">
      <c r="I249" s="97"/>
    </row>
    <row r="250" spans="9:9">
      <c r="I250" s="97"/>
    </row>
    <row r="251" spans="9:9">
      <c r="I251" s="97"/>
    </row>
    <row r="252" spans="9:9">
      <c r="I252" s="97"/>
    </row>
    <row r="253" spans="9:9">
      <c r="I253" s="97"/>
    </row>
    <row r="254" spans="9:9">
      <c r="I254" s="97"/>
    </row>
    <row r="255" spans="9:9">
      <c r="I255" s="97"/>
    </row>
    <row r="256" spans="9:9">
      <c r="I256" s="97"/>
    </row>
    <row r="257" spans="9:9">
      <c r="I257" s="97"/>
    </row>
    <row r="258" spans="9:9">
      <c r="I258" s="97"/>
    </row>
    <row r="259" spans="9:9">
      <c r="I259" s="97"/>
    </row>
    <row r="260" spans="9:9">
      <c r="I260" s="97"/>
    </row>
    <row r="261" spans="9:9">
      <c r="I261" s="97"/>
    </row>
    <row r="262" spans="9:9">
      <c r="I262" s="97"/>
    </row>
    <row r="263" spans="9:9">
      <c r="I263" s="97"/>
    </row>
    <row r="264" spans="9:9">
      <c r="I264" s="97"/>
    </row>
    <row r="265" spans="9:9">
      <c r="I265" s="97"/>
    </row>
    <row r="266" spans="9:9">
      <c r="I266" s="97"/>
    </row>
    <row r="267" spans="9:9">
      <c r="I267" s="97"/>
    </row>
    <row r="268" spans="9:9">
      <c r="I268" s="97"/>
    </row>
    <row r="269" spans="9:9">
      <c r="I269" s="97"/>
    </row>
    <row r="270" spans="9:9">
      <c r="I270" s="97"/>
    </row>
    <row r="271" spans="9:9">
      <c r="I271" s="97"/>
    </row>
    <row r="272" spans="9:9">
      <c r="I272" s="97"/>
    </row>
    <row r="273" spans="9:9">
      <c r="I273" s="97"/>
    </row>
    <row r="274" spans="9:9">
      <c r="I274" s="97"/>
    </row>
    <row r="275" spans="9:9">
      <c r="I275" s="97"/>
    </row>
    <row r="276" spans="9:9">
      <c r="I276" s="97"/>
    </row>
    <row r="277" spans="9:9">
      <c r="I277" s="97"/>
    </row>
    <row r="278" spans="9:9">
      <c r="I278" s="97"/>
    </row>
    <row r="279" spans="9:9">
      <c r="I279" s="97"/>
    </row>
    <row r="280" spans="9:9">
      <c r="I280" s="97"/>
    </row>
    <row r="281" spans="9:9">
      <c r="I281" s="97"/>
    </row>
    <row r="282" spans="9:9">
      <c r="I282" s="97"/>
    </row>
    <row r="283" spans="9:9">
      <c r="I283" s="97"/>
    </row>
    <row r="284" spans="9:9">
      <c r="I284" s="97"/>
    </row>
    <row r="285" spans="9:9">
      <c r="I285" s="97"/>
    </row>
    <row r="286" spans="9:9">
      <c r="I286" s="97"/>
    </row>
    <row r="287" spans="9:9">
      <c r="I287" s="97"/>
    </row>
    <row r="288" spans="9:9">
      <c r="I288" s="97"/>
    </row>
    <row r="289" spans="9:9">
      <c r="I289" s="97"/>
    </row>
    <row r="290" spans="9:9">
      <c r="I290" s="97"/>
    </row>
    <row r="291" spans="9:9">
      <c r="I291" s="97"/>
    </row>
    <row r="292" spans="9:9">
      <c r="I292" s="97"/>
    </row>
    <row r="293" spans="9:9">
      <c r="I293" s="97"/>
    </row>
    <row r="294" spans="9:9">
      <c r="I294" s="97"/>
    </row>
    <row r="295" spans="9:9">
      <c r="I295" s="97"/>
    </row>
    <row r="296" spans="9:9">
      <c r="I296" s="97"/>
    </row>
    <row r="297" spans="9:9">
      <c r="I297" s="97"/>
    </row>
    <row r="298" spans="9:9">
      <c r="I298" s="97"/>
    </row>
    <row r="299" spans="9:9">
      <c r="I299" s="97"/>
    </row>
    <row r="300" spans="9:9">
      <c r="I300" s="97"/>
    </row>
    <row r="301" spans="9:9">
      <c r="I301" s="97"/>
    </row>
    <row r="302" spans="9:9">
      <c r="I302" s="97"/>
    </row>
    <row r="303" spans="9:9">
      <c r="I303" s="97"/>
    </row>
    <row r="304" spans="9:9">
      <c r="I304" s="97"/>
    </row>
    <row r="305" spans="9:9">
      <c r="I305" s="97"/>
    </row>
    <row r="306" spans="9:9">
      <c r="I306" s="97"/>
    </row>
    <row r="307" spans="9:9">
      <c r="I307" s="97"/>
    </row>
    <row r="308" spans="9:9">
      <c r="I308" s="97"/>
    </row>
    <row r="309" spans="9:9">
      <c r="I309" s="97"/>
    </row>
    <row r="310" spans="9:9">
      <c r="I310" s="97"/>
    </row>
    <row r="311" spans="9:9">
      <c r="I311" s="97"/>
    </row>
    <row r="312" spans="9:9">
      <c r="I312" s="97"/>
    </row>
    <row r="313" spans="9:9">
      <c r="I313" s="97"/>
    </row>
    <row r="314" spans="9:9">
      <c r="I314" s="97"/>
    </row>
    <row r="315" spans="9:9">
      <c r="I315" s="97"/>
    </row>
    <row r="316" spans="9:9">
      <c r="I316" s="97"/>
    </row>
    <row r="317" spans="9:9">
      <c r="I317" s="97"/>
    </row>
    <row r="318" spans="9:9">
      <c r="I318" s="97"/>
    </row>
    <row r="319" spans="9:9">
      <c r="I319" s="97"/>
    </row>
    <row r="320" spans="9:9">
      <c r="I320" s="97"/>
    </row>
    <row r="321" spans="9:9">
      <c r="I321" s="97"/>
    </row>
    <row r="322" spans="9:9">
      <c r="I322" s="97"/>
    </row>
    <row r="323" spans="9:9">
      <c r="I323" s="97"/>
    </row>
    <row r="324" spans="9:9">
      <c r="I324" s="97"/>
    </row>
    <row r="325" spans="9:9">
      <c r="I325" s="97"/>
    </row>
    <row r="326" spans="9:9">
      <c r="I326" s="97"/>
    </row>
    <row r="327" spans="9:9">
      <c r="I327" s="97"/>
    </row>
    <row r="328" spans="9:9">
      <c r="I328" s="97"/>
    </row>
    <row r="329" spans="9:9">
      <c r="I329" s="97"/>
    </row>
    <row r="330" spans="9:9">
      <c r="I330" s="97"/>
    </row>
    <row r="331" spans="9:9">
      <c r="I331" s="97"/>
    </row>
    <row r="332" spans="9:9">
      <c r="I332" s="97"/>
    </row>
    <row r="333" spans="9:9">
      <c r="I333" s="97"/>
    </row>
    <row r="334" spans="9:9">
      <c r="I334" s="97"/>
    </row>
    <row r="335" spans="9:9">
      <c r="I335" s="97"/>
    </row>
    <row r="336" spans="9:9">
      <c r="I336" s="97"/>
    </row>
    <row r="337" spans="9:9">
      <c r="I337" s="97"/>
    </row>
    <row r="338" spans="9:9">
      <c r="I338" s="97"/>
    </row>
    <row r="339" spans="9:9">
      <c r="I339" s="97"/>
    </row>
    <row r="340" spans="9:9">
      <c r="I340" s="97"/>
    </row>
    <row r="341" spans="9:9">
      <c r="I341" s="97"/>
    </row>
    <row r="342" spans="9:9">
      <c r="I342" s="97"/>
    </row>
    <row r="343" spans="9:9">
      <c r="I343" s="97"/>
    </row>
    <row r="344" spans="9:9">
      <c r="I344" s="97"/>
    </row>
    <row r="345" spans="9:9">
      <c r="I345" s="97"/>
    </row>
    <row r="346" spans="9:9">
      <c r="I346" s="97"/>
    </row>
    <row r="347" spans="9:9">
      <c r="I347" s="97"/>
    </row>
    <row r="348" spans="9:9">
      <c r="I348" s="97"/>
    </row>
    <row r="349" spans="9:9">
      <c r="I349" s="97"/>
    </row>
    <row r="350" spans="9:9">
      <c r="I350" s="97"/>
    </row>
    <row r="351" spans="9:9">
      <c r="I351" s="97"/>
    </row>
    <row r="352" spans="9:9">
      <c r="I352" s="97"/>
    </row>
    <row r="353" spans="9:9">
      <c r="I353" s="97"/>
    </row>
    <row r="354" spans="9:9">
      <c r="I354" s="97"/>
    </row>
    <row r="355" spans="9:9">
      <c r="I355" s="97"/>
    </row>
    <row r="356" spans="9:9">
      <c r="I356" s="97"/>
    </row>
    <row r="357" spans="9:9">
      <c r="I357" s="97"/>
    </row>
    <row r="358" spans="9:9">
      <c r="I358" s="97"/>
    </row>
    <row r="359" spans="9:9">
      <c r="I359" s="97"/>
    </row>
    <row r="360" spans="9:9">
      <c r="I360" s="97"/>
    </row>
    <row r="361" spans="9:9">
      <c r="I361" s="97"/>
    </row>
    <row r="362" spans="9:9">
      <c r="I362" s="97"/>
    </row>
    <row r="363" spans="9:9">
      <c r="I363" s="97"/>
    </row>
    <row r="364" spans="9:9">
      <c r="I364" s="97"/>
    </row>
    <row r="365" spans="9:9">
      <c r="I365" s="97"/>
    </row>
    <row r="366" spans="9:9">
      <c r="I366" s="97"/>
    </row>
    <row r="367" spans="9:9">
      <c r="I367" s="97"/>
    </row>
    <row r="368" spans="9:9">
      <c r="I368" s="97"/>
    </row>
    <row r="369" spans="9:9">
      <c r="I369" s="97"/>
    </row>
    <row r="370" spans="9:9">
      <c r="I370" s="97"/>
    </row>
    <row r="371" spans="9:9">
      <c r="I371" s="97"/>
    </row>
    <row r="372" spans="9:9">
      <c r="I372" s="97"/>
    </row>
    <row r="373" spans="9:9">
      <c r="I373" s="97"/>
    </row>
    <row r="374" spans="9:9">
      <c r="I374" s="97"/>
    </row>
    <row r="375" spans="9:9">
      <c r="I375" s="97"/>
    </row>
    <row r="376" spans="9:9">
      <c r="I376" s="97"/>
    </row>
    <row r="377" spans="9:9">
      <c r="I377" s="97"/>
    </row>
    <row r="378" spans="9:9">
      <c r="I378" s="97"/>
    </row>
    <row r="379" spans="9:9">
      <c r="I379" s="97"/>
    </row>
    <row r="380" spans="9:9">
      <c r="I380" s="97"/>
    </row>
    <row r="381" spans="9:9">
      <c r="I381" s="97"/>
    </row>
    <row r="382" spans="9:9">
      <c r="I382" s="97"/>
    </row>
    <row r="383" spans="9:9">
      <c r="I383" s="97"/>
    </row>
    <row r="384" spans="9:9">
      <c r="I384" s="97"/>
    </row>
    <row r="385" spans="9:9">
      <c r="I385" s="97"/>
    </row>
    <row r="386" spans="9:9">
      <c r="I386" s="97"/>
    </row>
    <row r="387" spans="9:9">
      <c r="I387" s="97"/>
    </row>
    <row r="388" spans="9:9">
      <c r="I388" s="97"/>
    </row>
    <row r="389" spans="9:9">
      <c r="I389" s="97"/>
    </row>
    <row r="390" spans="9:9">
      <c r="I390" s="97"/>
    </row>
    <row r="391" spans="9:9">
      <c r="I391" s="97"/>
    </row>
    <row r="392" spans="9:9">
      <c r="I392" s="97"/>
    </row>
    <row r="393" spans="9:9">
      <c r="I393" s="97"/>
    </row>
    <row r="394" spans="9:9">
      <c r="I394" s="97"/>
    </row>
    <row r="395" spans="9:9">
      <c r="I395" s="97"/>
    </row>
    <row r="396" spans="9:9">
      <c r="I396" s="97"/>
    </row>
    <row r="397" spans="9:9">
      <c r="I397" s="97"/>
    </row>
    <row r="398" spans="9:9">
      <c r="I398" s="97"/>
    </row>
    <row r="399" spans="9:9">
      <c r="I399" s="97"/>
    </row>
    <row r="400" spans="9:9">
      <c r="I400" s="97"/>
    </row>
    <row r="401" spans="9:9">
      <c r="I401" s="97"/>
    </row>
    <row r="402" spans="9:9">
      <c r="I402" s="97"/>
    </row>
    <row r="403" spans="9:9">
      <c r="I403" s="97"/>
    </row>
    <row r="404" spans="9:9">
      <c r="I404" s="97"/>
    </row>
    <row r="405" spans="9:9">
      <c r="I405" s="97"/>
    </row>
    <row r="406" spans="9:9">
      <c r="I406" s="97"/>
    </row>
    <row r="407" spans="9:9">
      <c r="I407" s="97"/>
    </row>
    <row r="408" spans="9:9">
      <c r="I408" s="97"/>
    </row>
    <row r="409" spans="9:9">
      <c r="I409" s="97"/>
    </row>
    <row r="410" spans="9:9">
      <c r="I410" s="97"/>
    </row>
    <row r="411" spans="9:9">
      <c r="I411" s="97"/>
    </row>
    <row r="412" spans="9:9">
      <c r="I412" s="97"/>
    </row>
    <row r="413" spans="9:9">
      <c r="I413" s="97"/>
    </row>
    <row r="414" spans="9:9">
      <c r="I414" s="97"/>
    </row>
    <row r="415" spans="9:9">
      <c r="I415" s="97"/>
    </row>
    <row r="416" spans="9:9">
      <c r="I416" s="97"/>
    </row>
    <row r="417" spans="9:9">
      <c r="I417" s="97"/>
    </row>
    <row r="418" spans="9:9">
      <c r="I418" s="97"/>
    </row>
    <row r="419" spans="9:9">
      <c r="I419" s="97"/>
    </row>
    <row r="420" spans="9:9">
      <c r="I420" s="97"/>
    </row>
    <row r="421" spans="9:9">
      <c r="I421" s="97"/>
    </row>
    <row r="422" spans="9:9">
      <c r="I422" s="97"/>
    </row>
    <row r="423" spans="9:9">
      <c r="I423" s="97"/>
    </row>
    <row r="424" spans="9:9">
      <c r="I424" s="97"/>
    </row>
    <row r="425" spans="9:9">
      <c r="I425" s="97"/>
    </row>
    <row r="426" spans="9:9">
      <c r="I426" s="97"/>
    </row>
    <row r="427" spans="9:9">
      <c r="I427" s="97"/>
    </row>
    <row r="428" spans="9:9">
      <c r="I428" s="97"/>
    </row>
    <row r="429" spans="9:9">
      <c r="I429" s="97"/>
    </row>
    <row r="430" spans="9:9">
      <c r="I430" s="97"/>
    </row>
    <row r="431" spans="9:9">
      <c r="I431" s="97"/>
    </row>
    <row r="432" spans="9:9">
      <c r="I432" s="97"/>
    </row>
    <row r="433" spans="9:9">
      <c r="I433" s="97"/>
    </row>
    <row r="434" spans="9:9">
      <c r="I434" s="97"/>
    </row>
    <row r="435" spans="9:9">
      <c r="I435" s="97"/>
    </row>
    <row r="436" spans="9:9">
      <c r="I436" s="97"/>
    </row>
    <row r="437" spans="9:9">
      <c r="I437" s="97"/>
    </row>
    <row r="438" spans="9:9">
      <c r="I438" s="97"/>
    </row>
    <row r="439" spans="9:9">
      <c r="I439" s="97"/>
    </row>
    <row r="440" spans="9:9">
      <c r="I440" s="97"/>
    </row>
    <row r="441" spans="9:9">
      <c r="I441" s="97"/>
    </row>
    <row r="442" spans="9:9">
      <c r="I442" s="97"/>
    </row>
    <row r="443" spans="9:9">
      <c r="I443" s="97"/>
    </row>
    <row r="444" spans="9:9">
      <c r="I444" s="97"/>
    </row>
    <row r="445" spans="9:9">
      <c r="I445" s="97"/>
    </row>
    <row r="446" spans="9:9">
      <c r="I446" s="97"/>
    </row>
    <row r="447" spans="9:9">
      <c r="I447" s="97"/>
    </row>
    <row r="448" spans="9:9">
      <c r="I448" s="97"/>
    </row>
    <row r="449" spans="9:9">
      <c r="I449" s="97"/>
    </row>
    <row r="450" spans="9:9">
      <c r="I450" s="97"/>
    </row>
    <row r="451" spans="9:9">
      <c r="I451" s="97"/>
    </row>
    <row r="452" spans="9:9">
      <c r="I452" s="97"/>
    </row>
    <row r="453" spans="9:9">
      <c r="I453" s="97"/>
    </row>
    <row r="454" spans="9:9">
      <c r="I454" s="97"/>
    </row>
    <row r="455" spans="9:9">
      <c r="I455" s="97"/>
    </row>
    <row r="456" spans="9:9">
      <c r="I456" s="97"/>
    </row>
    <row r="457" spans="9:9">
      <c r="I457" s="97"/>
    </row>
    <row r="458" spans="9:9">
      <c r="I458" s="97"/>
    </row>
    <row r="459" spans="9:9">
      <c r="I459" s="97"/>
    </row>
    <row r="460" spans="9:9">
      <c r="I460" s="97"/>
    </row>
    <row r="461" spans="9:9">
      <c r="I461" s="97"/>
    </row>
    <row r="462" spans="9:9">
      <c r="I462" s="97"/>
    </row>
    <row r="463" spans="9:9">
      <c r="I463" s="97"/>
    </row>
    <row r="464" spans="9:9">
      <c r="I464" s="97"/>
    </row>
    <row r="465" spans="9:9">
      <c r="I465" s="97"/>
    </row>
    <row r="466" spans="9:9">
      <c r="I466" s="97"/>
    </row>
    <row r="467" spans="9:9">
      <c r="I467" s="97"/>
    </row>
    <row r="468" spans="9:9">
      <c r="I468" s="97"/>
    </row>
    <row r="469" spans="9:9">
      <c r="I469" s="97"/>
    </row>
    <row r="470" spans="9:9">
      <c r="I470" s="97"/>
    </row>
    <row r="471" spans="9:9">
      <c r="I471" s="97"/>
    </row>
    <row r="472" spans="9:9">
      <c r="I472" s="97"/>
    </row>
    <row r="473" spans="9:9">
      <c r="I473" s="97"/>
    </row>
    <row r="474" spans="9:9">
      <c r="I474" s="97"/>
    </row>
    <row r="475" spans="9:9">
      <c r="I475" s="97"/>
    </row>
    <row r="476" spans="9:9">
      <c r="I476" s="97"/>
    </row>
    <row r="477" spans="9:9">
      <c r="I477" s="97"/>
    </row>
    <row r="478" spans="9:9">
      <c r="I478" s="97"/>
    </row>
    <row r="479" spans="9:9">
      <c r="I479" s="97"/>
    </row>
    <row r="480" spans="9:9">
      <c r="I480" s="97"/>
    </row>
    <row r="481" spans="9:9">
      <c r="I481" s="97"/>
    </row>
    <row r="482" spans="9:9">
      <c r="I482" s="97"/>
    </row>
    <row r="483" spans="9:9">
      <c r="I483" s="97"/>
    </row>
    <row r="484" spans="9:9">
      <c r="I484" s="97"/>
    </row>
    <row r="485" spans="9:9">
      <c r="I485" s="97"/>
    </row>
    <row r="486" spans="9:9">
      <c r="I486" s="97"/>
    </row>
    <row r="487" spans="9:9">
      <c r="I487" s="97"/>
    </row>
    <row r="488" spans="9:9">
      <c r="I488" s="97"/>
    </row>
    <row r="489" spans="9:9">
      <c r="I489" s="97"/>
    </row>
    <row r="490" spans="9:9">
      <c r="I490" s="97"/>
    </row>
    <row r="491" spans="9:9">
      <c r="I491" s="97"/>
    </row>
    <row r="492" spans="9:9">
      <c r="I492" s="97"/>
    </row>
    <row r="493" spans="9:9">
      <c r="I493" s="97"/>
    </row>
    <row r="494" spans="9:9">
      <c r="I494" s="97"/>
    </row>
    <row r="495" spans="9:9">
      <c r="I495" s="97"/>
    </row>
    <row r="496" spans="9:9">
      <c r="I496" s="97"/>
    </row>
    <row r="497" spans="9:9">
      <c r="I497" s="97"/>
    </row>
    <row r="498" spans="9:9">
      <c r="I498" s="97"/>
    </row>
    <row r="499" spans="9:9">
      <c r="I499" s="97"/>
    </row>
    <row r="500" spans="9:9">
      <c r="I500" s="97"/>
    </row>
    <row r="501" spans="9:9">
      <c r="I501" s="97"/>
    </row>
    <row r="502" spans="9:9">
      <c r="I502" s="97"/>
    </row>
    <row r="503" spans="9:9">
      <c r="I503" s="97"/>
    </row>
    <row r="504" spans="9:9">
      <c r="I504" s="97"/>
    </row>
    <row r="505" spans="9:9">
      <c r="I505" s="97"/>
    </row>
    <row r="506" spans="9:9">
      <c r="I506" s="97"/>
    </row>
    <row r="507" spans="9:9">
      <c r="I507" s="97"/>
    </row>
    <row r="508" spans="9:9">
      <c r="I508" s="97"/>
    </row>
    <row r="509" spans="9:9">
      <c r="I509" s="97"/>
    </row>
    <row r="510" spans="9:9">
      <c r="I510" s="97"/>
    </row>
    <row r="511" spans="9:9">
      <c r="I511" s="97"/>
    </row>
    <row r="512" spans="9:9">
      <c r="I512" s="97"/>
    </row>
    <row r="513" spans="9:9">
      <c r="I513" s="97"/>
    </row>
    <row r="514" spans="9:9">
      <c r="I514" s="97"/>
    </row>
    <row r="515" spans="9:9">
      <c r="I515" s="97"/>
    </row>
    <row r="516" spans="9:9">
      <c r="I516" s="97"/>
    </row>
    <row r="517" spans="9:9">
      <c r="I517" s="97"/>
    </row>
    <row r="518" spans="9:9">
      <c r="I518" s="97"/>
    </row>
    <row r="519" spans="9:9">
      <c r="I519" s="97"/>
    </row>
    <row r="520" spans="9:9">
      <c r="I520" s="97"/>
    </row>
    <row r="521" spans="9:9">
      <c r="I521" s="97"/>
    </row>
    <row r="522" spans="9:9">
      <c r="I522" s="97"/>
    </row>
    <row r="523" spans="9:9">
      <c r="I523" s="97"/>
    </row>
    <row r="524" spans="9:9">
      <c r="I524" s="97"/>
    </row>
    <row r="525" spans="9:9">
      <c r="I525" s="97"/>
    </row>
    <row r="526" spans="9:9">
      <c r="I526" s="97"/>
    </row>
    <row r="527" spans="9:9">
      <c r="I527" s="97"/>
    </row>
    <row r="528" spans="9:9">
      <c r="I528" s="97"/>
    </row>
    <row r="529" spans="9:9">
      <c r="I529" s="97"/>
    </row>
    <row r="530" spans="9:9">
      <c r="I530" s="97"/>
    </row>
    <row r="531" spans="9:9">
      <c r="I531" s="97"/>
    </row>
    <row r="532" spans="9:9">
      <c r="I532" s="97"/>
    </row>
    <row r="533" spans="9:9">
      <c r="I533" s="97"/>
    </row>
    <row r="534" spans="9:9">
      <c r="I534" s="97"/>
    </row>
    <row r="535" spans="9:9">
      <c r="I535" s="97"/>
    </row>
    <row r="536" spans="9:9">
      <c r="I536" s="97"/>
    </row>
    <row r="537" spans="9:9">
      <c r="I537" s="97"/>
    </row>
    <row r="538" spans="9:9">
      <c r="I538" s="97"/>
    </row>
    <row r="539" spans="9:9">
      <c r="I539" s="97"/>
    </row>
    <row r="540" spans="9:9">
      <c r="I540" s="97"/>
    </row>
    <row r="541" spans="9:9">
      <c r="I541" s="97"/>
    </row>
    <row r="542" spans="9:9">
      <c r="I542" s="97"/>
    </row>
    <row r="543" spans="9:9">
      <c r="I543" s="97"/>
    </row>
    <row r="544" spans="9:9">
      <c r="I544" s="97"/>
    </row>
    <row r="545" spans="9:9">
      <c r="I545" s="97"/>
    </row>
    <row r="546" spans="9:9">
      <c r="I546" s="97"/>
    </row>
    <row r="547" spans="9:9">
      <c r="I547" s="97"/>
    </row>
    <row r="548" spans="9:9">
      <c r="I548" s="97"/>
    </row>
    <row r="549" spans="9:9">
      <c r="I549" s="97"/>
    </row>
    <row r="550" spans="9:9">
      <c r="I550" s="97"/>
    </row>
    <row r="551" spans="9:9">
      <c r="I551" s="97"/>
    </row>
    <row r="552" spans="9:9">
      <c r="I552" s="97"/>
    </row>
    <row r="553" spans="9:9">
      <c r="I553" s="97"/>
    </row>
    <row r="554" spans="9:9">
      <c r="I554" s="97"/>
    </row>
    <row r="555" spans="9:9">
      <c r="I555" s="97"/>
    </row>
    <row r="556" spans="9:9">
      <c r="I556" s="97"/>
    </row>
    <row r="557" spans="9:9">
      <c r="I557" s="97"/>
    </row>
    <row r="558" spans="9:9">
      <c r="I558" s="97"/>
    </row>
    <row r="559" spans="9:9">
      <c r="I559" s="97"/>
    </row>
    <row r="560" spans="9:9">
      <c r="I560" s="97"/>
    </row>
    <row r="561" spans="9:9">
      <c r="I561" s="97"/>
    </row>
    <row r="562" spans="9:9">
      <c r="I562" s="97"/>
    </row>
    <row r="563" spans="9:9">
      <c r="I563" s="97"/>
    </row>
    <row r="564" spans="9:9">
      <c r="I564" s="97"/>
    </row>
    <row r="565" spans="9:9">
      <c r="I565" s="97"/>
    </row>
    <row r="566" spans="9:9">
      <c r="I566" s="97"/>
    </row>
    <row r="567" spans="9:9">
      <c r="I567" s="97"/>
    </row>
    <row r="568" spans="9:9">
      <c r="I568" s="97"/>
    </row>
    <row r="569" spans="9:9">
      <c r="I569" s="97"/>
    </row>
    <row r="570" spans="9:9">
      <c r="I570" s="97"/>
    </row>
    <row r="571" spans="9:9">
      <c r="I571" s="97"/>
    </row>
    <row r="572" spans="9:9">
      <c r="I572" s="97"/>
    </row>
    <row r="573" spans="9:9">
      <c r="I573" s="97"/>
    </row>
    <row r="574" spans="9:9">
      <c r="I574" s="97"/>
    </row>
    <row r="575" spans="9:9">
      <c r="I575" s="97"/>
    </row>
    <row r="576" spans="9:9">
      <c r="I576" s="97"/>
    </row>
    <row r="577" spans="9:9">
      <c r="I577" s="97"/>
    </row>
    <row r="578" spans="9:9">
      <c r="I578" s="97"/>
    </row>
    <row r="579" spans="9:9">
      <c r="I579" s="97"/>
    </row>
    <row r="580" spans="9:9">
      <c r="I580" s="97"/>
    </row>
    <row r="581" spans="9:9">
      <c r="I581" s="97"/>
    </row>
    <row r="582" spans="9:9">
      <c r="I582" s="97"/>
    </row>
    <row r="583" spans="9:9">
      <c r="I583" s="97"/>
    </row>
    <row r="584" spans="9:9">
      <c r="I584" s="97"/>
    </row>
    <row r="585" spans="9:9">
      <c r="I585" s="97"/>
    </row>
    <row r="586" spans="9:9">
      <c r="I586" s="97"/>
    </row>
    <row r="587" spans="9:9">
      <c r="I587" s="97"/>
    </row>
    <row r="588" spans="9:9">
      <c r="I588" s="97"/>
    </row>
    <row r="589" spans="9:9">
      <c r="I589" s="97"/>
    </row>
    <row r="590" spans="9:9">
      <c r="I590" s="97"/>
    </row>
    <row r="591" spans="9:9">
      <c r="I591" s="97"/>
    </row>
    <row r="592" spans="9:9">
      <c r="I592" s="97"/>
    </row>
    <row r="593" spans="9:9">
      <c r="I593" s="97"/>
    </row>
    <row r="594" spans="9:9">
      <c r="I594" s="97"/>
    </row>
    <row r="595" spans="9:9">
      <c r="I595" s="97"/>
    </row>
    <row r="596" spans="9:9">
      <c r="I596" s="97"/>
    </row>
    <row r="597" spans="9:9">
      <c r="I597" s="97"/>
    </row>
    <row r="598" spans="9:9">
      <c r="I598" s="97"/>
    </row>
    <row r="599" spans="9:9">
      <c r="I599" s="97"/>
    </row>
    <row r="600" spans="9:9">
      <c r="I600" s="97"/>
    </row>
    <row r="601" spans="9:9">
      <c r="I601" s="97"/>
    </row>
    <row r="602" spans="9:9">
      <c r="I602" s="97"/>
    </row>
    <row r="603" spans="9:9">
      <c r="I603" s="97"/>
    </row>
    <row r="604" spans="9:9">
      <c r="I604" s="97"/>
    </row>
    <row r="605" spans="9:9">
      <c r="I605" s="97"/>
    </row>
    <row r="606" spans="9:9">
      <c r="I606" s="97"/>
    </row>
    <row r="607" spans="9:9">
      <c r="I607" s="97"/>
    </row>
    <row r="608" spans="9:9">
      <c r="I608" s="97"/>
    </row>
    <row r="609" spans="9:9">
      <c r="I609" s="97"/>
    </row>
    <row r="610" spans="9:9">
      <c r="I610" s="97"/>
    </row>
    <row r="611" spans="9:9">
      <c r="I611" s="97"/>
    </row>
    <row r="612" spans="9:9">
      <c r="I612" s="97"/>
    </row>
    <row r="613" spans="9:9">
      <c r="I613" s="97"/>
    </row>
    <row r="614" spans="9:9">
      <c r="I614" s="97"/>
    </row>
    <row r="615" spans="9:9">
      <c r="I615" s="97"/>
    </row>
    <row r="616" spans="9:9">
      <c r="I616" s="97"/>
    </row>
    <row r="617" spans="9:9">
      <c r="I617" s="97"/>
    </row>
    <row r="618" spans="9:9">
      <c r="I618" s="97"/>
    </row>
    <row r="619" spans="9:9">
      <c r="I619" s="97"/>
    </row>
    <row r="620" spans="9:9">
      <c r="I620" s="97"/>
    </row>
    <row r="621" spans="9:9">
      <c r="I621" s="97"/>
    </row>
    <row r="622" spans="9:9">
      <c r="I622" s="97"/>
    </row>
    <row r="623" spans="9:9">
      <c r="I623" s="97"/>
    </row>
    <row r="624" spans="9:9">
      <c r="I624" s="97"/>
    </row>
    <row r="625" spans="9:9">
      <c r="I625" s="97"/>
    </row>
    <row r="626" spans="9:9">
      <c r="I626" s="97"/>
    </row>
    <row r="627" spans="9:9">
      <c r="I627" s="97"/>
    </row>
    <row r="628" spans="9:9">
      <c r="I628" s="97"/>
    </row>
    <row r="629" spans="9:9">
      <c r="I629" s="97"/>
    </row>
    <row r="630" spans="9:9">
      <c r="I630" s="97"/>
    </row>
    <row r="631" spans="9:9">
      <c r="I631" s="97"/>
    </row>
    <row r="632" spans="9:9">
      <c r="I632" s="97"/>
    </row>
    <row r="633" spans="9:9">
      <c r="I633" s="97"/>
    </row>
    <row r="634" spans="9:9">
      <c r="I634" s="97"/>
    </row>
    <row r="635" spans="9:9">
      <c r="I635" s="97"/>
    </row>
    <row r="636" spans="9:9">
      <c r="I636" s="97"/>
    </row>
    <row r="637" spans="9:9">
      <c r="I637" s="97"/>
    </row>
    <row r="638" spans="9:9">
      <c r="I638" s="97"/>
    </row>
    <row r="639" spans="9:9">
      <c r="I639" s="97"/>
    </row>
    <row r="640" spans="9:9">
      <c r="I640" s="97"/>
    </row>
    <row r="641" spans="9:9">
      <c r="I641" s="97"/>
    </row>
    <row r="642" spans="9:9">
      <c r="I642" s="97"/>
    </row>
    <row r="643" spans="9:9">
      <c r="I643" s="97"/>
    </row>
    <row r="644" spans="9:9">
      <c r="I644" s="97"/>
    </row>
    <row r="645" spans="9:9">
      <c r="I645" s="97"/>
    </row>
    <row r="646" spans="9:9">
      <c r="I646" s="97"/>
    </row>
    <row r="647" spans="9:9">
      <c r="I647" s="97"/>
    </row>
    <row r="648" spans="9:9">
      <c r="I648" s="97"/>
    </row>
    <row r="649" spans="9:9">
      <c r="I649" s="97"/>
    </row>
    <row r="650" spans="9:9">
      <c r="I650" s="97"/>
    </row>
    <row r="651" spans="9:9">
      <c r="I651" s="97"/>
    </row>
    <row r="652" spans="9:9">
      <c r="I652" s="97"/>
    </row>
    <row r="653" spans="9:9">
      <c r="I653" s="97"/>
    </row>
    <row r="654" spans="9:9">
      <c r="I654" s="97"/>
    </row>
    <row r="655" spans="9:9">
      <c r="I655" s="97"/>
    </row>
    <row r="656" spans="9:9">
      <c r="I656" s="97"/>
    </row>
    <row r="657" spans="9:9">
      <c r="I657" s="97"/>
    </row>
    <row r="658" spans="9:9">
      <c r="I658" s="97"/>
    </row>
    <row r="659" spans="9:9">
      <c r="I659" s="97"/>
    </row>
    <row r="660" spans="9:9">
      <c r="I660" s="97"/>
    </row>
    <row r="661" spans="9:9">
      <c r="I661" s="97"/>
    </row>
    <row r="662" spans="9:9">
      <c r="I662" s="97"/>
    </row>
    <row r="663" spans="9:9">
      <c r="I663" s="97"/>
    </row>
    <row r="664" spans="9:9">
      <c r="I664" s="97"/>
    </row>
    <row r="665" spans="9:9">
      <c r="I665" s="97"/>
    </row>
    <row r="666" spans="9:9">
      <c r="I666" s="97"/>
    </row>
    <row r="667" spans="9:9">
      <c r="I667" s="97"/>
    </row>
    <row r="668" spans="9:9">
      <c r="I668" s="97"/>
    </row>
    <row r="669" spans="9:9">
      <c r="I669" s="97"/>
    </row>
    <row r="670" spans="9:9">
      <c r="I670" s="97"/>
    </row>
    <row r="671" spans="9:9">
      <c r="I671" s="97"/>
    </row>
    <row r="672" spans="9:9">
      <c r="I672" s="97"/>
    </row>
    <row r="673" spans="9:9">
      <c r="I673" s="97"/>
    </row>
    <row r="674" spans="9:9">
      <c r="I674" s="97"/>
    </row>
    <row r="675" spans="9:9">
      <c r="I675" s="97"/>
    </row>
    <row r="676" spans="9:9">
      <c r="I676" s="97"/>
    </row>
    <row r="677" spans="9:9">
      <c r="I677" s="97"/>
    </row>
    <row r="678" spans="9:9">
      <c r="I678" s="97"/>
    </row>
    <row r="679" spans="9:9">
      <c r="I679" s="97"/>
    </row>
    <row r="680" spans="9:9">
      <c r="I680" s="97"/>
    </row>
    <row r="681" spans="9:9">
      <c r="I681" s="97"/>
    </row>
    <row r="682" spans="9:9">
      <c r="I682" s="97"/>
    </row>
    <row r="683" spans="9:9">
      <c r="I683" s="97"/>
    </row>
    <row r="684" spans="9:9">
      <c r="I684" s="97"/>
    </row>
    <row r="685" spans="9:9">
      <c r="I685" s="97"/>
    </row>
    <row r="686" spans="9:9">
      <c r="I686" s="97"/>
    </row>
    <row r="687" spans="9:9">
      <c r="I687" s="97"/>
    </row>
    <row r="688" spans="9:9">
      <c r="I688" s="97"/>
    </row>
    <row r="689" spans="9:9">
      <c r="I689" s="97"/>
    </row>
    <row r="690" spans="9:9">
      <c r="I690" s="97"/>
    </row>
    <row r="691" spans="9:9">
      <c r="I691" s="97"/>
    </row>
    <row r="692" spans="9:9">
      <c r="I692" s="97"/>
    </row>
    <row r="693" spans="9:9">
      <c r="I693" s="97"/>
    </row>
    <row r="694" spans="9:9">
      <c r="I694" s="97"/>
    </row>
    <row r="695" spans="9:9">
      <c r="I695" s="97"/>
    </row>
    <row r="696" spans="9:9">
      <c r="I696" s="97"/>
    </row>
    <row r="697" spans="9:9">
      <c r="I697" s="97"/>
    </row>
    <row r="698" spans="9:9">
      <c r="I698" s="97"/>
    </row>
    <row r="699" spans="9:9">
      <c r="I699" s="97"/>
    </row>
    <row r="700" spans="9:9">
      <c r="I700" s="97"/>
    </row>
    <row r="701" spans="9:9">
      <c r="I701" s="97"/>
    </row>
    <row r="702" spans="9:9">
      <c r="I702" s="97"/>
    </row>
    <row r="703" spans="9:9">
      <c r="I703" s="97"/>
    </row>
    <row r="704" spans="9:9">
      <c r="I704" s="97"/>
    </row>
    <row r="705" spans="9:9">
      <c r="I705" s="97"/>
    </row>
    <row r="706" spans="9:9">
      <c r="I706" s="97"/>
    </row>
    <row r="707" spans="9:9">
      <c r="I707" s="97"/>
    </row>
    <row r="708" spans="9:9">
      <c r="I708" s="97"/>
    </row>
    <row r="709" spans="9:9">
      <c r="I709" s="97"/>
    </row>
    <row r="710" spans="9:9">
      <c r="I710" s="97"/>
    </row>
    <row r="711" spans="9:9">
      <c r="I711" s="97"/>
    </row>
    <row r="712" spans="9:9">
      <c r="I712" s="97"/>
    </row>
    <row r="713" spans="9:9">
      <c r="I713" s="97"/>
    </row>
    <row r="714" spans="9:9">
      <c r="I714" s="97"/>
    </row>
    <row r="715" spans="9:9">
      <c r="I715" s="97"/>
    </row>
    <row r="716" spans="9:9">
      <c r="I716" s="97"/>
    </row>
    <row r="717" spans="9:9">
      <c r="I717" s="97"/>
    </row>
    <row r="718" spans="9:9">
      <c r="I718" s="97"/>
    </row>
    <row r="719" spans="9:9">
      <c r="I719" s="97"/>
    </row>
    <row r="720" spans="9:9">
      <c r="I720" s="97"/>
    </row>
    <row r="721" spans="9:9">
      <c r="I721" s="97"/>
    </row>
    <row r="722" spans="9:9">
      <c r="I722" s="97"/>
    </row>
    <row r="723" spans="9:9">
      <c r="I723" s="97"/>
    </row>
    <row r="724" spans="9:9">
      <c r="I724" s="97"/>
    </row>
    <row r="725" spans="9:9">
      <c r="I725" s="97"/>
    </row>
    <row r="726" spans="9:9">
      <c r="I726" s="97"/>
    </row>
    <row r="727" spans="9:9">
      <c r="I727" s="97"/>
    </row>
    <row r="728" spans="9:9">
      <c r="I728" s="97"/>
    </row>
    <row r="729" spans="9:9">
      <c r="I729" s="97"/>
    </row>
    <row r="730" spans="9:9">
      <c r="I730" s="97"/>
    </row>
    <row r="731" spans="9:9">
      <c r="I731" s="97"/>
    </row>
    <row r="732" spans="9:9">
      <c r="I732" s="97"/>
    </row>
    <row r="733" spans="9:9">
      <c r="I733" s="97"/>
    </row>
    <row r="734" spans="9:9">
      <c r="I734" s="97"/>
    </row>
    <row r="735" spans="9:9">
      <c r="I735" s="97"/>
    </row>
    <row r="736" spans="9:9">
      <c r="I736" s="97"/>
    </row>
    <row r="737" spans="9:9">
      <c r="I737" s="97"/>
    </row>
    <row r="738" spans="9:9">
      <c r="I738" s="97"/>
    </row>
    <row r="739" spans="9:9">
      <c r="I739" s="97"/>
    </row>
    <row r="740" spans="9:9">
      <c r="I740" s="97"/>
    </row>
    <row r="741" spans="9:9">
      <c r="I741" s="97"/>
    </row>
    <row r="742" spans="9:9">
      <c r="I742" s="97"/>
    </row>
    <row r="743" spans="9:9">
      <c r="I743" s="97"/>
    </row>
    <row r="744" spans="9:9">
      <c r="I744" s="97"/>
    </row>
    <row r="745" spans="9:9">
      <c r="I745" s="97"/>
    </row>
    <row r="746" spans="9:9">
      <c r="I746" s="97"/>
    </row>
    <row r="747" spans="9:9">
      <c r="I747" s="97"/>
    </row>
    <row r="748" spans="9:9">
      <c r="I748" s="97"/>
    </row>
    <row r="749" spans="9:9">
      <c r="I749" s="97"/>
    </row>
    <row r="750" spans="9:9">
      <c r="I750" s="97"/>
    </row>
    <row r="751" spans="9:9">
      <c r="I751" s="97"/>
    </row>
    <row r="752" spans="9:9">
      <c r="I752" s="97"/>
    </row>
    <row r="753" spans="9:9">
      <c r="I753" s="97"/>
    </row>
    <row r="754" spans="9:9">
      <c r="I754" s="97"/>
    </row>
    <row r="755" spans="9:9">
      <c r="I755" s="97"/>
    </row>
    <row r="756" spans="9:9">
      <c r="I756" s="97"/>
    </row>
    <row r="757" spans="9:9">
      <c r="I757" s="97"/>
    </row>
    <row r="758" spans="9:9">
      <c r="I758" s="97"/>
    </row>
    <row r="759" spans="9:9">
      <c r="I759" s="97"/>
    </row>
    <row r="760" spans="9:9">
      <c r="I760" s="97"/>
    </row>
    <row r="761" spans="9:9">
      <c r="I761" s="97"/>
    </row>
    <row r="762" spans="9:9">
      <c r="I762" s="97"/>
    </row>
    <row r="763" spans="9:9">
      <c r="I763" s="97"/>
    </row>
    <row r="764" spans="9:9">
      <c r="I764" s="97"/>
    </row>
    <row r="765" spans="9:9">
      <c r="I765" s="97"/>
    </row>
    <row r="766" spans="9:9">
      <c r="I766" s="97"/>
    </row>
    <row r="767" spans="9:9">
      <c r="I767" s="97"/>
    </row>
    <row r="768" spans="9:9">
      <c r="I768" s="97"/>
    </row>
    <row r="769" spans="9:9">
      <c r="I769" s="97"/>
    </row>
    <row r="770" spans="9:9">
      <c r="I770" s="97"/>
    </row>
    <row r="771" spans="9:9">
      <c r="I771" s="97"/>
    </row>
    <row r="772" spans="9:9">
      <c r="I772" s="97"/>
    </row>
    <row r="773" spans="9:9">
      <c r="I773" s="97"/>
    </row>
    <row r="774" spans="9:9">
      <c r="I774" s="97"/>
    </row>
    <row r="775" spans="9:9">
      <c r="I775" s="97"/>
    </row>
    <row r="776" spans="9:9">
      <c r="I776" s="97"/>
    </row>
    <row r="777" spans="9:9">
      <c r="I777" s="97"/>
    </row>
    <row r="778" spans="9:9">
      <c r="I778" s="97"/>
    </row>
    <row r="779" spans="9:9">
      <c r="I779" s="97"/>
    </row>
    <row r="780" spans="9:9">
      <c r="I780" s="97"/>
    </row>
    <row r="781" spans="9:9">
      <c r="I781" s="97"/>
    </row>
    <row r="782" spans="9:9">
      <c r="I782" s="97"/>
    </row>
    <row r="783" spans="9:9">
      <c r="I783" s="97"/>
    </row>
    <row r="784" spans="9:9">
      <c r="I784" s="97"/>
    </row>
    <row r="785" spans="9:9">
      <c r="I785" s="97"/>
    </row>
    <row r="786" spans="9:9">
      <c r="I786" s="97"/>
    </row>
    <row r="787" spans="9:9">
      <c r="I787" s="97"/>
    </row>
    <row r="788" spans="9:9">
      <c r="I788" s="97"/>
    </row>
    <row r="789" spans="9:9">
      <c r="I789" s="97"/>
    </row>
    <row r="790" spans="9:9">
      <c r="I790" s="97"/>
    </row>
    <row r="791" spans="9:9">
      <c r="I791" s="97"/>
    </row>
    <row r="792" spans="9:9">
      <c r="I792" s="97"/>
    </row>
    <row r="793" spans="9:9">
      <c r="I793" s="97"/>
    </row>
    <row r="794" spans="9:9">
      <c r="I794" s="97"/>
    </row>
    <row r="795" spans="9:9">
      <c r="I795" s="97"/>
    </row>
    <row r="796" spans="9:9">
      <c r="I796" s="97"/>
    </row>
    <row r="797" spans="9:9">
      <c r="I797" s="97"/>
    </row>
    <row r="798" spans="9:9">
      <c r="I798" s="97"/>
    </row>
    <row r="799" spans="9:9">
      <c r="I799" s="97"/>
    </row>
    <row r="800" spans="9:9">
      <c r="I800" s="97"/>
    </row>
    <row r="801" spans="9:9">
      <c r="I801" s="97"/>
    </row>
    <row r="802" spans="9:9">
      <c r="I802" s="97"/>
    </row>
    <row r="803" spans="9:9">
      <c r="I803" s="97"/>
    </row>
    <row r="804" spans="9:9">
      <c r="I804" s="97"/>
    </row>
    <row r="805" spans="9:9">
      <c r="I805" s="97"/>
    </row>
    <row r="806" spans="9:9">
      <c r="I806" s="97"/>
    </row>
    <row r="807" spans="9:9">
      <c r="I807" s="97"/>
    </row>
    <row r="808" spans="9:9">
      <c r="I808" s="97"/>
    </row>
    <row r="809" spans="9:9">
      <c r="I809" s="97"/>
    </row>
    <row r="810" spans="9:9">
      <c r="I810" s="97"/>
    </row>
    <row r="811" spans="9:9">
      <c r="I811" s="97"/>
    </row>
    <row r="812" spans="9:9">
      <c r="I812" s="97"/>
    </row>
    <row r="813" spans="9:9">
      <c r="I813" s="97"/>
    </row>
    <row r="814" spans="9:9">
      <c r="I814" s="97"/>
    </row>
    <row r="815" spans="9:9">
      <c r="I815" s="97"/>
    </row>
    <row r="816" spans="9:9">
      <c r="I816" s="97"/>
    </row>
    <row r="817" spans="9:9">
      <c r="I817" s="97"/>
    </row>
    <row r="818" spans="9:9">
      <c r="I818" s="97"/>
    </row>
    <row r="819" spans="9:9">
      <c r="I819" s="97"/>
    </row>
    <row r="820" spans="9:9">
      <c r="I820" s="97"/>
    </row>
    <row r="821" spans="9:9">
      <c r="I821" s="97"/>
    </row>
    <row r="822" spans="9:9">
      <c r="I822" s="97"/>
    </row>
    <row r="823" spans="9:9">
      <c r="I823" s="97"/>
    </row>
    <row r="824" spans="9:9">
      <c r="I824" s="97"/>
    </row>
    <row r="825" spans="9:9">
      <c r="I825" s="97"/>
    </row>
    <row r="826" spans="9:9">
      <c r="I826" s="97"/>
    </row>
    <row r="827" spans="9:9">
      <c r="I827" s="97"/>
    </row>
    <row r="828" spans="9:9">
      <c r="I828" s="97"/>
    </row>
    <row r="829" spans="9:9">
      <c r="I829" s="97"/>
    </row>
    <row r="830" spans="9:9">
      <c r="I830" s="97"/>
    </row>
    <row r="831" spans="9:9">
      <c r="I831" s="97"/>
    </row>
    <row r="832" spans="9:9">
      <c r="I832" s="97"/>
    </row>
    <row r="833" spans="9:9">
      <c r="I833" s="97"/>
    </row>
    <row r="834" spans="9:9">
      <c r="I834" s="97"/>
    </row>
    <row r="835" spans="9:9">
      <c r="I835" s="97"/>
    </row>
    <row r="836" spans="9:9">
      <c r="I836" s="97"/>
    </row>
    <row r="837" spans="9:9">
      <c r="I837" s="97"/>
    </row>
    <row r="838" spans="9:9">
      <c r="I838" s="97"/>
    </row>
    <row r="839" spans="9:9">
      <c r="I839" s="97"/>
    </row>
    <row r="840" spans="9:9">
      <c r="I840" s="97"/>
    </row>
    <row r="841" spans="9:9">
      <c r="I841" s="97"/>
    </row>
    <row r="842" spans="9:9">
      <c r="I842" s="97"/>
    </row>
    <row r="843" spans="9:9">
      <c r="I843" s="97"/>
    </row>
    <row r="844" spans="9:9">
      <c r="I844" s="97"/>
    </row>
    <row r="845" spans="9:9">
      <c r="I845" s="97"/>
    </row>
    <row r="846" spans="9:9">
      <c r="I846" s="97"/>
    </row>
    <row r="847" spans="9:9">
      <c r="I847" s="97"/>
    </row>
    <row r="848" spans="9:9">
      <c r="I848" s="97"/>
    </row>
    <row r="849" spans="9:9">
      <c r="I849" s="97"/>
    </row>
    <row r="850" spans="9:9">
      <c r="I850" s="97"/>
    </row>
    <row r="851" spans="9:9">
      <c r="I851" s="97"/>
    </row>
    <row r="852" spans="9:9">
      <c r="I852" s="97"/>
    </row>
    <row r="853" spans="9:9">
      <c r="I853" s="97"/>
    </row>
    <row r="854" spans="9:9">
      <c r="I854" s="97"/>
    </row>
    <row r="855" spans="9:9">
      <c r="I855" s="97"/>
    </row>
    <row r="856" spans="9:9">
      <c r="I856" s="97"/>
    </row>
    <row r="857" spans="9:9">
      <c r="I857" s="97"/>
    </row>
    <row r="858" spans="9:9">
      <c r="I858" s="97"/>
    </row>
    <row r="859" spans="9:9">
      <c r="I859" s="97"/>
    </row>
    <row r="860" spans="9:9">
      <c r="I860" s="97"/>
    </row>
    <row r="861" spans="9:9">
      <c r="I861" s="97"/>
    </row>
    <row r="862" spans="9:9">
      <c r="I862" s="97"/>
    </row>
    <row r="863" spans="9:9">
      <c r="I863" s="97"/>
    </row>
    <row r="864" spans="9:9">
      <c r="I864" s="97"/>
    </row>
    <row r="865" spans="9:9">
      <c r="I865" s="97"/>
    </row>
    <row r="866" spans="9:9">
      <c r="I866" s="97"/>
    </row>
    <row r="867" spans="9:9">
      <c r="I867" s="97"/>
    </row>
    <row r="868" spans="9:9">
      <c r="I868" s="97"/>
    </row>
    <row r="869" spans="9:9">
      <c r="I869" s="97"/>
    </row>
    <row r="870" spans="9:9">
      <c r="I870" s="97"/>
    </row>
    <row r="871" spans="9:9">
      <c r="I871" s="97"/>
    </row>
    <row r="872" spans="9:9">
      <c r="I872" s="97"/>
    </row>
    <row r="873" spans="9:9">
      <c r="I873" s="97"/>
    </row>
    <row r="874" spans="9:9">
      <c r="I874" s="97"/>
    </row>
    <row r="875" spans="9:9">
      <c r="I875" s="97"/>
    </row>
    <row r="876" spans="9:9">
      <c r="I876" s="97"/>
    </row>
    <row r="877" spans="9:9">
      <c r="I877" s="97"/>
    </row>
    <row r="878" spans="9:9">
      <c r="I878" s="97"/>
    </row>
    <row r="879" spans="9:9">
      <c r="I879" s="97"/>
    </row>
    <row r="880" spans="9:9">
      <c r="I880" s="97"/>
    </row>
    <row r="881" spans="9:9">
      <c r="I881" s="97"/>
    </row>
    <row r="882" spans="9:9">
      <c r="I882" s="97"/>
    </row>
    <row r="883" spans="9:9">
      <c r="I883" s="97"/>
    </row>
    <row r="884" spans="9:9">
      <c r="I884" s="97"/>
    </row>
    <row r="885" spans="9:9">
      <c r="I885" s="97"/>
    </row>
    <row r="886" spans="9:9">
      <c r="I886" s="97"/>
    </row>
    <row r="887" spans="9:9">
      <c r="I887" s="97"/>
    </row>
    <row r="888" spans="9:9">
      <c r="I888" s="97"/>
    </row>
    <row r="889" spans="9:9">
      <c r="I889" s="97"/>
    </row>
    <row r="890" spans="9:9">
      <c r="I890" s="97"/>
    </row>
    <row r="891" spans="9:9">
      <c r="I891" s="97"/>
    </row>
    <row r="892" spans="9:9">
      <c r="I892" s="97"/>
    </row>
    <row r="893" spans="9:9">
      <c r="I893" s="97"/>
    </row>
    <row r="894" spans="9:9">
      <c r="I894" s="97"/>
    </row>
    <row r="895" spans="9:9">
      <c r="I895" s="97"/>
    </row>
    <row r="896" spans="9:9">
      <c r="I896" s="97"/>
    </row>
    <row r="897" spans="9:9">
      <c r="I897" s="97"/>
    </row>
    <row r="898" spans="9:9">
      <c r="I898" s="97"/>
    </row>
    <row r="899" spans="9:9">
      <c r="I899" s="97"/>
    </row>
    <row r="900" spans="9:9">
      <c r="I900" s="97"/>
    </row>
    <row r="901" spans="9:9">
      <c r="I901" s="97"/>
    </row>
    <row r="902" spans="9:9">
      <c r="I902" s="97"/>
    </row>
    <row r="903" spans="9:9">
      <c r="I903" s="97"/>
    </row>
    <row r="904" spans="9:9">
      <c r="I904" s="97"/>
    </row>
    <row r="905" spans="9:9">
      <c r="I905" s="97"/>
    </row>
    <row r="906" spans="9:9">
      <c r="I906" s="97"/>
    </row>
    <row r="907" spans="9:9">
      <c r="I907" s="97"/>
    </row>
    <row r="908" spans="9:9">
      <c r="I908" s="97"/>
    </row>
    <row r="909" spans="9:9">
      <c r="I909" s="97"/>
    </row>
    <row r="910" spans="9:9">
      <c r="I910" s="97"/>
    </row>
    <row r="911" spans="9:9">
      <c r="I911" s="97"/>
    </row>
    <row r="912" spans="9:9">
      <c r="I912" s="97"/>
    </row>
    <row r="913" spans="9:9">
      <c r="I913" s="97"/>
    </row>
    <row r="914" spans="9:9">
      <c r="I914" s="97"/>
    </row>
    <row r="915" spans="9:9">
      <c r="I915" s="97"/>
    </row>
    <row r="916" spans="9:9">
      <c r="I916" s="97"/>
    </row>
    <row r="917" spans="9:9">
      <c r="I917" s="97"/>
    </row>
    <row r="918" spans="9:9">
      <c r="I918" s="97"/>
    </row>
    <row r="919" spans="9:9">
      <c r="I919" s="97"/>
    </row>
    <row r="920" spans="9:9">
      <c r="I920" s="97"/>
    </row>
    <row r="921" spans="9:9">
      <c r="I921" s="97"/>
    </row>
    <row r="922" spans="9:9">
      <c r="I922" s="97"/>
    </row>
    <row r="923" spans="9:9">
      <c r="I923" s="97"/>
    </row>
    <row r="924" spans="9:9">
      <c r="I924" s="97"/>
    </row>
    <row r="925" spans="9:9">
      <c r="I925" s="97"/>
    </row>
    <row r="926" spans="9:9">
      <c r="I926" s="97"/>
    </row>
    <row r="927" spans="9:9">
      <c r="I927" s="97"/>
    </row>
    <row r="928" spans="9:9">
      <c r="I928" s="97"/>
    </row>
    <row r="929" spans="9:9">
      <c r="I929" s="97"/>
    </row>
    <row r="930" spans="9:9">
      <c r="I930" s="97"/>
    </row>
    <row r="931" spans="9:9">
      <c r="I931" s="97"/>
    </row>
    <row r="932" spans="9:9">
      <c r="I932" s="97"/>
    </row>
    <row r="933" spans="9:9">
      <c r="I933" s="97"/>
    </row>
    <row r="934" spans="9:9">
      <c r="I934" s="97"/>
    </row>
    <row r="935" spans="9:9">
      <c r="I935" s="97"/>
    </row>
    <row r="936" spans="9:9">
      <c r="I936" s="97"/>
    </row>
    <row r="937" spans="9:9">
      <c r="I937" s="97"/>
    </row>
    <row r="938" spans="9:9">
      <c r="I938" s="97"/>
    </row>
    <row r="939" spans="9:9">
      <c r="I939" s="97"/>
    </row>
    <row r="940" spans="9:9">
      <c r="I940" s="97"/>
    </row>
    <row r="941" spans="9:9">
      <c r="I941" s="97"/>
    </row>
    <row r="942" spans="9:9">
      <c r="I942" s="97"/>
    </row>
    <row r="943" spans="9:9">
      <c r="I943" s="97"/>
    </row>
    <row r="944" spans="9:9">
      <c r="I944" s="97"/>
    </row>
    <row r="945" spans="9:9">
      <c r="I945" s="97"/>
    </row>
    <row r="946" spans="9:9">
      <c r="I946" s="97"/>
    </row>
    <row r="947" spans="9:9">
      <c r="I947" s="97"/>
    </row>
    <row r="948" spans="9:9">
      <c r="I948" s="97"/>
    </row>
    <row r="949" spans="9:9">
      <c r="I949" s="97"/>
    </row>
    <row r="950" spans="9:9">
      <c r="I950" s="97"/>
    </row>
    <row r="951" spans="9:9">
      <c r="I951" s="97"/>
    </row>
    <row r="952" spans="9:9">
      <c r="I952" s="97"/>
    </row>
    <row r="953" spans="9:9">
      <c r="I953" s="97"/>
    </row>
    <row r="954" spans="9:9">
      <c r="I954" s="97"/>
    </row>
    <row r="955" spans="9:9">
      <c r="I955" s="97"/>
    </row>
    <row r="956" spans="9:9">
      <c r="I956" s="97"/>
    </row>
    <row r="957" spans="9:9">
      <c r="I957" s="97"/>
    </row>
    <row r="958" spans="9:9">
      <c r="I958" s="97"/>
    </row>
    <row r="959" spans="9:9">
      <c r="I959" s="97"/>
    </row>
    <row r="960" spans="9:9">
      <c r="I960" s="97"/>
    </row>
    <row r="961" spans="9:9">
      <c r="I961" s="97"/>
    </row>
    <row r="962" spans="9:9">
      <c r="I962" s="97"/>
    </row>
    <row r="963" spans="9:9">
      <c r="I963" s="97"/>
    </row>
    <row r="964" spans="9:9">
      <c r="I964" s="97"/>
    </row>
    <row r="965" spans="9:9">
      <c r="I965" s="97"/>
    </row>
    <row r="966" spans="9:9">
      <c r="I966" s="97"/>
    </row>
    <row r="967" spans="9:9">
      <c r="I967" s="97"/>
    </row>
    <row r="968" spans="9:9">
      <c r="I968" s="97"/>
    </row>
    <row r="969" spans="9:9">
      <c r="I969" s="97"/>
    </row>
    <row r="970" spans="9:9">
      <c r="I970" s="97"/>
    </row>
    <row r="971" spans="9:9">
      <c r="I971" s="97"/>
    </row>
    <row r="972" spans="9:9">
      <c r="I972" s="97"/>
    </row>
    <row r="973" spans="9:9">
      <c r="I973" s="97"/>
    </row>
    <row r="974" spans="9:9">
      <c r="I974" s="97"/>
    </row>
    <row r="975" spans="9:9">
      <c r="I975" s="97"/>
    </row>
    <row r="976" spans="9:9">
      <c r="I976" s="97"/>
    </row>
    <row r="977" spans="9:9">
      <c r="I977" s="97"/>
    </row>
    <row r="978" spans="9:9">
      <c r="I978" s="97"/>
    </row>
    <row r="979" spans="9:9">
      <c r="I979" s="97"/>
    </row>
    <row r="980" spans="9:9">
      <c r="I980" s="97"/>
    </row>
    <row r="981" spans="9:9">
      <c r="I981" s="97"/>
    </row>
    <row r="982" spans="9:9">
      <c r="I982" s="97"/>
    </row>
    <row r="983" spans="9:9">
      <c r="I983" s="97"/>
    </row>
    <row r="984" spans="9:9">
      <c r="I984" s="97"/>
    </row>
    <row r="985" spans="9:9">
      <c r="I985" s="97"/>
    </row>
    <row r="986" spans="9:9">
      <c r="I986" s="97"/>
    </row>
    <row r="987" spans="9:9">
      <c r="I987" s="97"/>
    </row>
    <row r="988" spans="9:9">
      <c r="I988" s="97"/>
    </row>
    <row r="989" spans="9:9">
      <c r="I989" s="97"/>
    </row>
    <row r="990" spans="9:9">
      <c r="I990" s="97"/>
    </row>
    <row r="991" spans="9:9">
      <c r="I991" s="97"/>
    </row>
    <row r="992" spans="9:9">
      <c r="I992" s="97"/>
    </row>
    <row r="993" spans="9:9">
      <c r="I993" s="97"/>
    </row>
    <row r="994" spans="9:9">
      <c r="I994" s="97"/>
    </row>
    <row r="995" spans="9:9">
      <c r="I995" s="97"/>
    </row>
    <row r="996" spans="9:9">
      <c r="I996" s="97"/>
    </row>
    <row r="997" spans="9:9">
      <c r="I997" s="97"/>
    </row>
    <row r="998" spans="9:9">
      <c r="I998" s="97"/>
    </row>
    <row r="999" spans="9:9">
      <c r="I999" s="97"/>
    </row>
    <row r="1000" spans="9:9">
      <c r="I1000" s="97"/>
    </row>
    <row r="1001" spans="9:9">
      <c r="I1001" s="97"/>
    </row>
    <row r="1002" spans="9:9">
      <c r="I1002" s="97"/>
    </row>
    <row r="1003" spans="9:9">
      <c r="I1003" s="97"/>
    </row>
    <row r="1004" spans="9:9">
      <c r="I1004" s="97"/>
    </row>
    <row r="1005" spans="9:9">
      <c r="I1005" s="97"/>
    </row>
    <row r="1006" spans="9:9">
      <c r="I1006" s="97"/>
    </row>
    <row r="1007" spans="9:9">
      <c r="I1007" s="97"/>
    </row>
    <row r="1008" spans="9:9">
      <c r="I1008" s="97"/>
    </row>
    <row r="1009" spans="9:9">
      <c r="I1009" s="97"/>
    </row>
    <row r="1010" spans="9:9">
      <c r="I1010" s="97"/>
    </row>
    <row r="1011" spans="9:9">
      <c r="I1011" s="97"/>
    </row>
    <row r="1012" spans="9:9">
      <c r="I1012" s="97"/>
    </row>
    <row r="1013" spans="9:9">
      <c r="I1013" s="97"/>
    </row>
    <row r="1014" spans="9:9">
      <c r="I1014" s="97"/>
    </row>
    <row r="1015" spans="9:9">
      <c r="I1015" s="97"/>
    </row>
    <row r="1016" spans="9:9">
      <c r="I1016" s="97"/>
    </row>
    <row r="1017" spans="9:9">
      <c r="I1017" s="97"/>
    </row>
    <row r="1018" spans="9:9">
      <c r="I1018" s="97"/>
    </row>
    <row r="1019" spans="9:9">
      <c r="I1019" s="97"/>
    </row>
    <row r="1020" spans="9:9">
      <c r="I1020" s="97"/>
    </row>
    <row r="1021" spans="9:9">
      <c r="I1021" s="97"/>
    </row>
    <row r="1022" spans="9:9">
      <c r="I1022" s="97"/>
    </row>
    <row r="1023" spans="9:9">
      <c r="I1023" s="97"/>
    </row>
    <row r="1024" spans="9:9">
      <c r="I1024" s="97"/>
    </row>
    <row r="1025" spans="9:9">
      <c r="I1025" s="97"/>
    </row>
    <row r="1026" spans="9:9">
      <c r="I1026" s="97"/>
    </row>
    <row r="1027" spans="9:9">
      <c r="I1027" s="97"/>
    </row>
    <row r="1028" spans="9:9">
      <c r="I1028" s="97"/>
    </row>
    <row r="1029" spans="9:9">
      <c r="I1029" s="97"/>
    </row>
    <row r="1030" spans="9:9">
      <c r="I1030" s="97"/>
    </row>
    <row r="1031" spans="9:9">
      <c r="I1031" s="97"/>
    </row>
    <row r="1032" spans="9:9">
      <c r="I1032" s="97"/>
    </row>
    <row r="1033" spans="9:9">
      <c r="I1033" s="97"/>
    </row>
    <row r="1034" spans="9:9">
      <c r="I1034" s="97"/>
    </row>
    <row r="1035" spans="9:9">
      <c r="I1035" s="97"/>
    </row>
    <row r="1036" spans="9:9">
      <c r="I1036" s="97"/>
    </row>
    <row r="1037" spans="9:9">
      <c r="I1037" s="97"/>
    </row>
    <row r="1038" spans="9:9">
      <c r="I1038" s="97"/>
    </row>
    <row r="1039" spans="9:9">
      <c r="I1039" s="97"/>
    </row>
    <row r="1040" spans="9:9">
      <c r="I1040" s="97"/>
    </row>
    <row r="1041" spans="9:9">
      <c r="I1041" s="97"/>
    </row>
    <row r="1042" spans="9:9">
      <c r="I1042" s="97"/>
    </row>
    <row r="1043" spans="9:9">
      <c r="I1043" s="97"/>
    </row>
    <row r="1044" spans="9:9">
      <c r="I1044" s="97"/>
    </row>
    <row r="1045" spans="9:9">
      <c r="I1045" s="97"/>
    </row>
    <row r="1046" spans="9:9">
      <c r="I1046" s="97"/>
    </row>
    <row r="1047" spans="9:9">
      <c r="I1047" s="97"/>
    </row>
    <row r="1048" spans="9:9">
      <c r="I1048" s="97"/>
    </row>
    <row r="1049" spans="9:9">
      <c r="I1049" s="97"/>
    </row>
    <row r="1050" spans="9:9">
      <c r="I1050" s="97"/>
    </row>
    <row r="1051" spans="9:9">
      <c r="I1051" s="97"/>
    </row>
    <row r="1052" spans="9:9">
      <c r="I1052" s="97"/>
    </row>
    <row r="1053" spans="9:9">
      <c r="I1053" s="97"/>
    </row>
    <row r="1054" spans="9:9">
      <c r="I1054" s="97"/>
    </row>
    <row r="1055" spans="9:9">
      <c r="I1055" s="97"/>
    </row>
    <row r="1056" spans="9:9">
      <c r="I1056" s="97"/>
    </row>
    <row r="1057" spans="9:9">
      <c r="I1057" s="97"/>
    </row>
    <row r="1058" spans="9:9">
      <c r="I1058" s="97"/>
    </row>
    <row r="1059" spans="9:9">
      <c r="I1059" s="97"/>
    </row>
    <row r="1060" spans="9:9">
      <c r="I1060" s="97"/>
    </row>
    <row r="1061" spans="9:9">
      <c r="I1061" s="97"/>
    </row>
    <row r="1062" spans="9:9">
      <c r="I1062" s="97"/>
    </row>
    <row r="1063" spans="9:9">
      <c r="I1063" s="97"/>
    </row>
    <row r="1064" spans="9:9">
      <c r="I1064" s="97"/>
    </row>
    <row r="1065" spans="9:9">
      <c r="I1065" s="97"/>
    </row>
    <row r="1066" spans="9:9">
      <c r="I1066" s="97"/>
    </row>
    <row r="1067" spans="9:9">
      <c r="I1067" s="97"/>
    </row>
    <row r="1068" spans="9:9">
      <c r="I1068" s="97"/>
    </row>
    <row r="1069" spans="9:9">
      <c r="I1069" s="97"/>
    </row>
    <row r="1070" spans="9:9">
      <c r="I1070" s="97"/>
    </row>
    <row r="1071" spans="9:9">
      <c r="I1071" s="97"/>
    </row>
    <row r="1072" spans="9:9">
      <c r="I1072" s="97"/>
    </row>
    <row r="1073" spans="9:9">
      <c r="I1073" s="97"/>
    </row>
    <row r="1074" spans="9:9">
      <c r="I1074" s="97"/>
    </row>
    <row r="1075" spans="9:9">
      <c r="I1075" s="97"/>
    </row>
    <row r="1076" spans="9:9">
      <c r="I1076" s="97"/>
    </row>
    <row r="1077" spans="9:9">
      <c r="I1077" s="97"/>
    </row>
    <row r="1078" spans="9:9">
      <c r="I1078" s="97"/>
    </row>
    <row r="1079" spans="9:9">
      <c r="I1079" s="97"/>
    </row>
    <row r="1080" spans="9:9">
      <c r="I1080" s="97"/>
    </row>
    <row r="1081" spans="9:9">
      <c r="I1081" s="97"/>
    </row>
    <row r="1082" spans="9:9">
      <c r="I1082" s="97"/>
    </row>
    <row r="1083" spans="9:9">
      <c r="I1083" s="97"/>
    </row>
    <row r="1084" spans="9:9">
      <c r="I1084" s="97"/>
    </row>
    <row r="1085" spans="9:9">
      <c r="I1085" s="97"/>
    </row>
    <row r="1086" spans="9:9">
      <c r="I1086" s="97"/>
    </row>
    <row r="1087" spans="9:9">
      <c r="I1087" s="97"/>
    </row>
    <row r="1088" spans="9:9">
      <c r="I1088" s="97"/>
    </row>
    <row r="1089" spans="9:9">
      <c r="I1089" s="97"/>
    </row>
    <row r="1090" spans="9:9">
      <c r="I1090" s="97"/>
    </row>
    <row r="1091" spans="9:9">
      <c r="I1091" s="97"/>
    </row>
    <row r="1092" spans="9:9">
      <c r="I1092" s="97"/>
    </row>
    <row r="1093" spans="9:9">
      <c r="I1093" s="97"/>
    </row>
    <row r="1094" spans="9:9">
      <c r="I1094" s="97"/>
    </row>
    <row r="1095" spans="9:9">
      <c r="I1095" s="97"/>
    </row>
    <row r="1096" spans="9:9">
      <c r="I1096" s="97"/>
    </row>
    <row r="1097" spans="9:9">
      <c r="I1097" s="97"/>
    </row>
    <row r="1098" spans="9:9">
      <c r="I1098" s="97"/>
    </row>
    <row r="1099" spans="9:9">
      <c r="I1099" s="97"/>
    </row>
    <row r="1100" spans="9:9">
      <c r="I1100" s="97"/>
    </row>
    <row r="1101" spans="9:9">
      <c r="I1101" s="97"/>
    </row>
    <row r="1102" spans="9:9">
      <c r="I1102" s="97"/>
    </row>
    <row r="1103" spans="9:9">
      <c r="I1103" s="97"/>
    </row>
    <row r="1104" spans="9:9">
      <c r="I1104" s="97"/>
    </row>
    <row r="1105" spans="9:9">
      <c r="I1105" s="97"/>
    </row>
    <row r="1106" spans="9:9">
      <c r="I1106" s="97"/>
    </row>
    <row r="1107" spans="9:9">
      <c r="I1107" s="97"/>
    </row>
    <row r="1108" spans="9:9">
      <c r="I1108" s="97"/>
    </row>
    <row r="1109" spans="9:9">
      <c r="I1109" s="97"/>
    </row>
    <row r="1110" spans="9:9">
      <c r="I1110" s="97"/>
    </row>
    <row r="1111" spans="9:9">
      <c r="I1111" s="97"/>
    </row>
    <row r="1112" spans="9:9">
      <c r="I1112" s="97"/>
    </row>
    <row r="1113" spans="9:9">
      <c r="I1113" s="97"/>
    </row>
    <row r="1114" spans="9:9">
      <c r="I1114" s="97"/>
    </row>
    <row r="1115" spans="9:9">
      <c r="I1115" s="97"/>
    </row>
    <row r="1116" spans="9:9">
      <c r="I1116" s="97"/>
    </row>
    <row r="1117" spans="9:9">
      <c r="I1117" s="97"/>
    </row>
    <row r="1118" spans="9:9">
      <c r="I1118" s="97"/>
    </row>
    <row r="1119" spans="9:9">
      <c r="I1119" s="97"/>
    </row>
    <row r="1120" spans="9:9">
      <c r="I1120" s="97"/>
    </row>
    <row r="1121" spans="9:9">
      <c r="I1121" s="97"/>
    </row>
    <row r="1122" spans="9:9">
      <c r="I1122" s="97"/>
    </row>
    <row r="1123" spans="9:9">
      <c r="I1123" s="97"/>
    </row>
    <row r="1124" spans="9:9">
      <c r="I1124" s="97"/>
    </row>
    <row r="1125" spans="9:9">
      <c r="I1125" s="97"/>
    </row>
    <row r="1126" spans="9:9">
      <c r="I1126" s="97"/>
    </row>
    <row r="1127" spans="9:9">
      <c r="I1127" s="97"/>
    </row>
    <row r="1128" spans="9:9">
      <c r="I1128" s="97"/>
    </row>
    <row r="1129" spans="9:9">
      <c r="I1129" s="97"/>
    </row>
    <row r="1130" spans="9:9">
      <c r="I1130" s="97"/>
    </row>
    <row r="1131" spans="9:9">
      <c r="I1131" s="97"/>
    </row>
    <row r="1132" spans="9:9">
      <c r="I1132" s="97"/>
    </row>
    <row r="1133" spans="9:9">
      <c r="I1133" s="97"/>
    </row>
    <row r="1134" spans="9:9">
      <c r="I1134" s="97"/>
    </row>
    <row r="1135" spans="9:9">
      <c r="I1135" s="97"/>
    </row>
    <row r="1136" spans="9:9">
      <c r="I1136" s="97"/>
    </row>
    <row r="1137" spans="9:9">
      <c r="I1137" s="97"/>
    </row>
    <row r="1138" spans="9:9">
      <c r="I1138" s="97"/>
    </row>
    <row r="1139" spans="9:9">
      <c r="I1139" s="97"/>
    </row>
    <row r="1140" spans="9:9">
      <c r="I1140" s="97"/>
    </row>
    <row r="1141" spans="9:9">
      <c r="I1141" s="97"/>
    </row>
    <row r="1142" spans="9:9">
      <c r="I1142" s="97"/>
    </row>
    <row r="1143" spans="9:9">
      <c r="I1143" s="97"/>
    </row>
    <row r="1144" spans="9:9">
      <c r="I1144" s="97"/>
    </row>
    <row r="1145" spans="9:9">
      <c r="I1145" s="97"/>
    </row>
    <row r="1146" spans="9:9">
      <c r="I1146" s="97"/>
    </row>
    <row r="1147" spans="9:9">
      <c r="I1147" s="97"/>
    </row>
    <row r="1148" spans="9:9">
      <c r="I1148" s="97"/>
    </row>
    <row r="1149" spans="9:9">
      <c r="I1149" s="97"/>
    </row>
    <row r="1150" spans="9:9">
      <c r="I1150" s="97"/>
    </row>
    <row r="1151" spans="9:9">
      <c r="I1151" s="97"/>
    </row>
    <row r="1152" spans="9:9">
      <c r="I1152" s="97"/>
    </row>
    <row r="1153" spans="9:9">
      <c r="I1153" s="97"/>
    </row>
    <row r="1154" spans="9:9">
      <c r="I1154" s="97"/>
    </row>
    <row r="1155" spans="9:9">
      <c r="I1155" s="97"/>
    </row>
    <row r="1156" spans="9:9">
      <c r="I1156" s="97"/>
    </row>
    <row r="1157" spans="9:9">
      <c r="I1157" s="97"/>
    </row>
    <row r="1158" spans="9:9">
      <c r="I1158" s="97"/>
    </row>
    <row r="1159" spans="9:9">
      <c r="I1159" s="97"/>
    </row>
    <row r="1160" spans="9:9">
      <c r="I1160" s="97"/>
    </row>
    <row r="1161" spans="9:9">
      <c r="I1161" s="97"/>
    </row>
    <row r="1162" spans="9:9">
      <c r="I1162" s="97"/>
    </row>
    <row r="1163" spans="9:9">
      <c r="I1163" s="97"/>
    </row>
    <row r="1164" spans="9:9">
      <c r="I1164" s="97"/>
    </row>
    <row r="1165" spans="9:9">
      <c r="I1165" s="97"/>
    </row>
    <row r="1166" spans="9:9">
      <c r="I1166" s="97"/>
    </row>
    <row r="1167" spans="9:9">
      <c r="I1167" s="97"/>
    </row>
    <row r="1168" spans="9:9">
      <c r="I1168" s="97"/>
    </row>
    <row r="1169" spans="9:9">
      <c r="I1169" s="97"/>
    </row>
    <row r="1170" spans="9:9">
      <c r="I1170" s="97"/>
    </row>
    <row r="1171" spans="9:9">
      <c r="I1171" s="97"/>
    </row>
    <row r="1172" spans="9:9">
      <c r="I1172" s="97"/>
    </row>
    <row r="1173" spans="9:9">
      <c r="I1173" s="97"/>
    </row>
    <row r="1174" spans="9:9">
      <c r="I1174" s="97"/>
    </row>
    <row r="1175" spans="9:9">
      <c r="I1175" s="97"/>
    </row>
    <row r="1176" spans="9:9">
      <c r="I1176" s="97"/>
    </row>
    <row r="1177" spans="9:9">
      <c r="I1177" s="97"/>
    </row>
    <row r="1178" spans="9:9">
      <c r="I1178" s="97"/>
    </row>
    <row r="1179" spans="9:9">
      <c r="I1179" s="97"/>
    </row>
    <row r="1180" spans="9:9">
      <c r="I1180" s="97"/>
    </row>
    <row r="1181" spans="9:9">
      <c r="I1181" s="97"/>
    </row>
    <row r="1182" spans="9:9">
      <c r="I1182" s="97"/>
    </row>
    <row r="1183" spans="9:9">
      <c r="I1183" s="97"/>
    </row>
    <row r="1184" spans="9:9">
      <c r="I1184" s="97"/>
    </row>
    <row r="1185" spans="9:9">
      <c r="I1185" s="97"/>
    </row>
    <row r="1186" spans="9:9">
      <c r="I1186" s="97"/>
    </row>
    <row r="1187" spans="9:9">
      <c r="I1187" s="97"/>
    </row>
    <row r="1188" spans="9:9">
      <c r="I1188" s="97"/>
    </row>
    <row r="1189" spans="9:9">
      <c r="I1189" s="97"/>
    </row>
    <row r="1190" spans="9:9">
      <c r="I1190" s="97"/>
    </row>
    <row r="1191" spans="9:9">
      <c r="I1191" s="97"/>
    </row>
    <row r="1192" spans="9:9">
      <c r="I1192" s="97"/>
    </row>
    <row r="1193" spans="9:9">
      <c r="I1193" s="97"/>
    </row>
    <row r="1194" spans="9:9">
      <c r="I1194" s="97"/>
    </row>
    <row r="1195" spans="9:9">
      <c r="I1195" s="97"/>
    </row>
    <row r="1196" spans="9:9">
      <c r="I1196" s="97"/>
    </row>
    <row r="1197" spans="9:9">
      <c r="I1197" s="97"/>
    </row>
    <row r="1198" spans="9:9">
      <c r="I1198" s="97"/>
    </row>
    <row r="1199" spans="9:9">
      <c r="I1199" s="97"/>
    </row>
    <row r="1200" spans="9:9">
      <c r="I1200" s="97"/>
    </row>
    <row r="1201" spans="9:9">
      <c r="I1201" s="97"/>
    </row>
    <row r="1202" spans="9:9">
      <c r="I1202" s="97"/>
    </row>
    <row r="1203" spans="9:9">
      <c r="I1203" s="97"/>
    </row>
    <row r="1204" spans="9:9">
      <c r="I1204" s="97"/>
    </row>
    <row r="1205" spans="9:9">
      <c r="I1205" s="97"/>
    </row>
    <row r="1206" spans="9:9">
      <c r="I1206" s="97"/>
    </row>
    <row r="1207" spans="9:9">
      <c r="I1207" s="97"/>
    </row>
    <row r="1208" spans="9:9">
      <c r="I1208" s="97"/>
    </row>
    <row r="1209" spans="9:9">
      <c r="I1209" s="97"/>
    </row>
    <row r="1210" spans="9:9">
      <c r="I1210" s="97"/>
    </row>
    <row r="1211" spans="9:9">
      <c r="I1211" s="97"/>
    </row>
    <row r="1212" spans="9:9">
      <c r="I1212" s="97"/>
    </row>
    <row r="1213" spans="9:9">
      <c r="I1213" s="97"/>
    </row>
    <row r="1214" spans="9:9">
      <c r="I1214" s="97"/>
    </row>
    <row r="1215" spans="9:9">
      <c r="I1215" s="97"/>
    </row>
    <row r="1216" spans="9:9">
      <c r="I1216" s="97"/>
    </row>
    <row r="1217" spans="9:9">
      <c r="I1217" s="97"/>
    </row>
    <row r="1218" spans="9:9">
      <c r="I1218" s="97"/>
    </row>
    <row r="1219" spans="9:9">
      <c r="I1219" s="97"/>
    </row>
    <row r="1220" spans="9:9">
      <c r="I1220" s="97"/>
    </row>
    <row r="1221" spans="9:9">
      <c r="I1221" s="97"/>
    </row>
    <row r="1222" spans="9:9">
      <c r="I1222" s="97"/>
    </row>
    <row r="1223" spans="9:9">
      <c r="I1223" s="97"/>
    </row>
    <row r="1224" spans="9:9">
      <c r="I1224" s="97"/>
    </row>
    <row r="1225" spans="9:9">
      <c r="I1225" s="97"/>
    </row>
    <row r="1226" spans="9:9">
      <c r="I1226" s="97"/>
    </row>
    <row r="1227" spans="9:9">
      <c r="I1227" s="97"/>
    </row>
    <row r="1228" spans="9:9">
      <c r="I1228" s="97"/>
    </row>
    <row r="1229" spans="9:9">
      <c r="I1229" s="97"/>
    </row>
    <row r="1230" spans="9:9">
      <c r="I1230" s="97"/>
    </row>
    <row r="1231" spans="9:9">
      <c r="I1231" s="97"/>
    </row>
    <row r="1232" spans="9:9">
      <c r="I1232" s="97"/>
    </row>
    <row r="1233" spans="9:9">
      <c r="I1233" s="97"/>
    </row>
    <row r="1234" spans="9:9">
      <c r="I1234" s="97"/>
    </row>
    <row r="1235" spans="9:9">
      <c r="I1235" s="97"/>
    </row>
    <row r="1236" spans="9:9">
      <c r="I1236" s="97"/>
    </row>
    <row r="1237" spans="9:9">
      <c r="I1237" s="97"/>
    </row>
    <row r="1238" spans="9:9">
      <c r="I1238" s="97"/>
    </row>
    <row r="1239" spans="9:9">
      <c r="I1239" s="97"/>
    </row>
    <row r="1240" spans="9:9">
      <c r="I1240" s="97"/>
    </row>
    <row r="1241" spans="9:9">
      <c r="I1241" s="97"/>
    </row>
    <row r="1242" spans="9:9">
      <c r="I1242" s="97"/>
    </row>
    <row r="1243" spans="9:9">
      <c r="I1243" s="97"/>
    </row>
    <row r="1244" spans="9:9">
      <c r="I1244" s="97"/>
    </row>
    <row r="1245" spans="9:9">
      <c r="I1245" s="97"/>
    </row>
    <row r="1246" spans="9:9">
      <c r="I1246" s="97"/>
    </row>
    <row r="1247" spans="9:9">
      <c r="I1247" s="97"/>
    </row>
    <row r="1248" spans="9:9">
      <c r="I1248" s="97"/>
    </row>
    <row r="1249" spans="9:9">
      <c r="I1249" s="97"/>
    </row>
    <row r="1250" spans="9:9">
      <c r="I1250" s="97"/>
    </row>
    <row r="1251" spans="9:9">
      <c r="I1251" s="97"/>
    </row>
    <row r="1252" spans="9:9">
      <c r="I1252" s="97"/>
    </row>
    <row r="1253" spans="9:9">
      <c r="I1253" s="97"/>
    </row>
    <row r="1254" spans="9:9">
      <c r="I1254" s="97"/>
    </row>
    <row r="1255" spans="9:9">
      <c r="I1255" s="97"/>
    </row>
    <row r="1256" spans="9:9">
      <c r="I1256" s="97"/>
    </row>
    <row r="1257" spans="9:9">
      <c r="I1257" s="97"/>
    </row>
    <row r="1258" spans="9:9">
      <c r="I1258" s="97"/>
    </row>
    <row r="1259" spans="9:9">
      <c r="I1259" s="97"/>
    </row>
    <row r="1260" spans="9:9">
      <c r="I1260" s="97"/>
    </row>
    <row r="1261" spans="9:9">
      <c r="I1261" s="97"/>
    </row>
    <row r="1262" spans="9:9">
      <c r="I1262" s="97"/>
    </row>
    <row r="1263" spans="9:9">
      <c r="I1263" s="97"/>
    </row>
    <row r="1264" spans="9:9">
      <c r="I1264" s="97"/>
    </row>
    <row r="1265" spans="9:9">
      <c r="I1265" s="97"/>
    </row>
    <row r="1266" spans="9:9">
      <c r="I1266" s="97"/>
    </row>
    <row r="1267" spans="9:9">
      <c r="I1267" s="97"/>
    </row>
    <row r="1268" spans="9:9">
      <c r="I1268" s="97"/>
    </row>
    <row r="1269" spans="9:9">
      <c r="I1269" s="97"/>
    </row>
    <row r="1270" spans="9:9">
      <c r="I1270" s="97"/>
    </row>
    <row r="1271" spans="9:9">
      <c r="I1271" s="97"/>
    </row>
    <row r="1272" spans="9:9">
      <c r="I1272" s="97"/>
    </row>
    <row r="1273" spans="9:9">
      <c r="I1273" s="97"/>
    </row>
    <row r="1274" spans="9:9">
      <c r="I1274" s="97"/>
    </row>
    <row r="1275" spans="9:9">
      <c r="I1275" s="97"/>
    </row>
    <row r="1276" spans="9:9">
      <c r="I1276" s="97"/>
    </row>
    <row r="1277" spans="9:9">
      <c r="I1277" s="97"/>
    </row>
    <row r="1278" spans="9:9">
      <c r="I1278" s="97"/>
    </row>
    <row r="1279" spans="9:9">
      <c r="I1279" s="97"/>
    </row>
    <row r="1280" spans="9:9">
      <c r="I1280" s="97"/>
    </row>
    <row r="1281" spans="9:9">
      <c r="I1281" s="97"/>
    </row>
    <row r="1282" spans="9:9">
      <c r="I1282" s="97"/>
    </row>
    <row r="1283" spans="9:9">
      <c r="I1283" s="97"/>
    </row>
    <row r="1284" spans="9:9">
      <c r="I1284" s="97"/>
    </row>
    <row r="1285" spans="9:9">
      <c r="I1285" s="97"/>
    </row>
    <row r="1286" spans="9:9">
      <c r="I1286" s="97"/>
    </row>
    <row r="1287" spans="9:9">
      <c r="I1287" s="97"/>
    </row>
    <row r="1288" spans="9:9">
      <c r="I1288" s="97"/>
    </row>
    <row r="1289" spans="9:9">
      <c r="I1289" s="97"/>
    </row>
    <row r="1290" spans="9:9">
      <c r="I1290" s="97"/>
    </row>
    <row r="1291" spans="9:9">
      <c r="I1291" s="97"/>
    </row>
    <row r="1292" spans="9:9">
      <c r="I1292" s="97"/>
    </row>
    <row r="1293" spans="9:9">
      <c r="I1293" s="97"/>
    </row>
    <row r="1294" spans="9:9">
      <c r="I1294" s="97"/>
    </row>
    <row r="1295" spans="9:9">
      <c r="I1295" s="97"/>
    </row>
    <row r="1296" spans="9:9">
      <c r="I1296" s="97"/>
    </row>
    <row r="1297" spans="9:9">
      <c r="I1297" s="97"/>
    </row>
    <row r="1298" spans="9:9">
      <c r="I1298" s="97"/>
    </row>
    <row r="1299" spans="9:9">
      <c r="I1299" s="97"/>
    </row>
    <row r="1300" spans="9:9">
      <c r="I1300" s="97"/>
    </row>
    <row r="1301" spans="9:9">
      <c r="I1301" s="97"/>
    </row>
    <row r="1302" spans="9:9">
      <c r="I1302" s="97"/>
    </row>
    <row r="1303" spans="9:9">
      <c r="I1303" s="97"/>
    </row>
    <row r="1304" spans="9:9">
      <c r="I1304" s="97"/>
    </row>
    <row r="1305" spans="9:9">
      <c r="I1305" s="97"/>
    </row>
    <row r="1306" spans="9:9">
      <c r="I1306" s="97"/>
    </row>
    <row r="1307" spans="9:9">
      <c r="I1307" s="97"/>
    </row>
    <row r="1308" spans="9:9">
      <c r="I1308" s="97"/>
    </row>
    <row r="1309" spans="9:9">
      <c r="I1309" s="97"/>
    </row>
    <row r="1310" spans="9:9">
      <c r="I1310" s="97"/>
    </row>
    <row r="1311" spans="9:9">
      <c r="I1311" s="97"/>
    </row>
    <row r="1312" spans="9:9">
      <c r="I1312" s="97"/>
    </row>
    <row r="1313" spans="9:9">
      <c r="I1313" s="97"/>
    </row>
    <row r="1314" spans="9:9">
      <c r="I1314" s="97"/>
    </row>
    <row r="1315" spans="9:9">
      <c r="I1315" s="97"/>
    </row>
    <row r="1316" spans="9:9">
      <c r="I1316" s="97"/>
    </row>
    <row r="1317" spans="9:9">
      <c r="I1317" s="97"/>
    </row>
    <row r="1318" spans="9:9">
      <c r="I1318" s="97"/>
    </row>
    <row r="1319" spans="9:9">
      <c r="I1319" s="97"/>
    </row>
    <row r="1320" spans="9:9">
      <c r="I1320" s="97"/>
    </row>
    <row r="1321" spans="9:9">
      <c r="I1321" s="97"/>
    </row>
    <row r="1322" spans="9:9">
      <c r="I1322" s="97"/>
    </row>
    <row r="1323" spans="9:9">
      <c r="I1323" s="97"/>
    </row>
    <row r="1324" spans="9:9">
      <c r="I1324" s="97"/>
    </row>
    <row r="1325" spans="9:9">
      <c r="I1325" s="97"/>
    </row>
    <row r="1326" spans="9:9">
      <c r="I1326" s="97"/>
    </row>
    <row r="1327" spans="9:9">
      <c r="I1327" s="97"/>
    </row>
    <row r="1328" spans="9:9">
      <c r="I1328" s="97"/>
    </row>
    <row r="1329" spans="9:9">
      <c r="I1329" s="97"/>
    </row>
    <row r="1330" spans="9:9">
      <c r="I1330" s="97"/>
    </row>
    <row r="1331" spans="9:9">
      <c r="I1331" s="97"/>
    </row>
    <row r="1332" spans="9:9">
      <c r="I1332" s="97"/>
    </row>
    <row r="1333" spans="9:9">
      <c r="I1333" s="97"/>
    </row>
    <row r="1334" spans="9:9">
      <c r="I1334" s="97"/>
    </row>
    <row r="1335" spans="9:9">
      <c r="I1335" s="97"/>
    </row>
    <row r="1336" spans="9:9">
      <c r="I1336" s="97"/>
    </row>
    <row r="1337" spans="9:9">
      <c r="I1337" s="97"/>
    </row>
    <row r="1338" spans="9:9">
      <c r="I1338" s="97"/>
    </row>
    <row r="1339" spans="9:9">
      <c r="I1339" s="97"/>
    </row>
    <row r="1340" spans="9:9">
      <c r="I1340" s="97"/>
    </row>
    <row r="1341" spans="9:9">
      <c r="I1341" s="97"/>
    </row>
    <row r="1342" spans="9:9">
      <c r="I1342" s="97"/>
    </row>
    <row r="1343" spans="9:9">
      <c r="I1343" s="97"/>
    </row>
    <row r="1344" spans="9:9">
      <c r="I1344" s="97"/>
    </row>
    <row r="1345" spans="9:9">
      <c r="I1345" s="97"/>
    </row>
    <row r="1346" spans="9:9">
      <c r="I1346" s="97"/>
    </row>
    <row r="1347" spans="9:9">
      <c r="I1347" s="97"/>
    </row>
    <row r="1348" spans="9:9">
      <c r="I1348" s="97"/>
    </row>
    <row r="1349" spans="9:9">
      <c r="I1349" s="97"/>
    </row>
    <row r="1350" spans="9:9">
      <c r="I1350" s="97"/>
    </row>
    <row r="1351" spans="9:9">
      <c r="I1351" s="97"/>
    </row>
    <row r="1352" spans="9:9">
      <c r="I1352" s="97"/>
    </row>
    <row r="1353" spans="9:9">
      <c r="I1353" s="97"/>
    </row>
    <row r="1354" spans="9:9">
      <c r="I1354" s="97"/>
    </row>
    <row r="1355" spans="9:9">
      <c r="I1355" s="97"/>
    </row>
    <row r="1356" spans="9:9">
      <c r="I1356" s="97"/>
    </row>
    <row r="1357" spans="9:9">
      <c r="I1357" s="97"/>
    </row>
    <row r="1358" spans="9:9">
      <c r="I1358" s="97"/>
    </row>
    <row r="1359" spans="9:9">
      <c r="I1359" s="97"/>
    </row>
    <row r="1360" spans="9:9">
      <c r="I1360" s="97"/>
    </row>
    <row r="1361" spans="9:9">
      <c r="I1361" s="97"/>
    </row>
    <row r="1362" spans="9:9">
      <c r="I1362" s="97"/>
    </row>
    <row r="1363" spans="9:9">
      <c r="I1363" s="97"/>
    </row>
    <row r="1364" spans="9:9">
      <c r="I1364" s="97"/>
    </row>
    <row r="1365" spans="9:9">
      <c r="I1365" s="97"/>
    </row>
    <row r="1366" spans="9:9">
      <c r="I1366" s="97"/>
    </row>
    <row r="1367" spans="9:9">
      <c r="I1367" s="97"/>
    </row>
    <row r="1368" spans="9:9">
      <c r="I1368" s="97"/>
    </row>
    <row r="1369" spans="9:9">
      <c r="I1369" s="97"/>
    </row>
    <row r="1370" spans="9:9">
      <c r="I1370" s="97"/>
    </row>
    <row r="1371" spans="9:9">
      <c r="I1371" s="97"/>
    </row>
    <row r="1372" spans="9:9">
      <c r="I1372" s="97"/>
    </row>
    <row r="1373" spans="9:9">
      <c r="I1373" s="97"/>
    </row>
    <row r="1374" spans="9:9">
      <c r="I1374" s="97"/>
    </row>
    <row r="1375" spans="9:9">
      <c r="I1375" s="97"/>
    </row>
    <row r="1376" spans="9:9">
      <c r="I1376" s="97"/>
    </row>
    <row r="1377" spans="9:9">
      <c r="I1377" s="97"/>
    </row>
    <row r="1378" spans="9:9">
      <c r="I1378" s="97"/>
    </row>
    <row r="1379" spans="9:9">
      <c r="I1379" s="97"/>
    </row>
    <row r="1380" spans="9:9">
      <c r="I1380" s="97"/>
    </row>
    <row r="1381" spans="9:9">
      <c r="I1381" s="97"/>
    </row>
    <row r="1382" spans="9:9">
      <c r="I1382" s="97"/>
    </row>
    <row r="1383" spans="9:9">
      <c r="I1383" s="97"/>
    </row>
    <row r="1384" spans="9:9">
      <c r="I1384" s="97"/>
    </row>
    <row r="1385" spans="9:9">
      <c r="I1385" s="97"/>
    </row>
    <row r="1386" spans="9:9">
      <c r="I1386" s="97"/>
    </row>
    <row r="1387" spans="9:9">
      <c r="I1387" s="97"/>
    </row>
    <row r="1388" spans="9:9">
      <c r="I1388" s="97"/>
    </row>
    <row r="1389" spans="9:9">
      <c r="I1389" s="97"/>
    </row>
    <row r="1390" spans="9:9">
      <c r="I1390" s="97"/>
    </row>
    <row r="1391" spans="9:9">
      <c r="I1391" s="97"/>
    </row>
    <row r="1392" spans="9:9">
      <c r="I1392" s="97"/>
    </row>
    <row r="1393" spans="9:9">
      <c r="I1393" s="97"/>
    </row>
    <row r="1394" spans="9:9">
      <c r="I1394" s="97"/>
    </row>
    <row r="1395" spans="9:9">
      <c r="I1395" s="97"/>
    </row>
    <row r="1396" spans="9:9">
      <c r="I1396" s="97"/>
    </row>
    <row r="1397" spans="9:9">
      <c r="I1397" s="97"/>
    </row>
    <row r="1398" spans="9:9">
      <c r="I1398" s="97"/>
    </row>
    <row r="1399" spans="9:9">
      <c r="I1399" s="97"/>
    </row>
    <row r="1400" spans="9:9">
      <c r="I1400" s="97"/>
    </row>
    <row r="1401" spans="9:9">
      <c r="I1401" s="97"/>
    </row>
    <row r="1402" spans="9:9">
      <c r="I1402" s="97"/>
    </row>
    <row r="1403" spans="9:9">
      <c r="I1403" s="97"/>
    </row>
    <row r="1404" spans="9:9">
      <c r="I1404" s="97"/>
    </row>
    <row r="1405" spans="9:9">
      <c r="I1405" s="97"/>
    </row>
    <row r="1406" spans="9:9">
      <c r="I1406" s="97"/>
    </row>
    <row r="1407" spans="9:9">
      <c r="I1407" s="97"/>
    </row>
    <row r="1408" spans="9:9">
      <c r="I1408" s="97"/>
    </row>
    <row r="1409" spans="9:9">
      <c r="I1409" s="97"/>
    </row>
    <row r="1410" spans="9:9">
      <c r="I1410" s="97"/>
    </row>
    <row r="1411" spans="9:9">
      <c r="I1411" s="97"/>
    </row>
    <row r="1412" spans="9:9">
      <c r="I1412" s="97"/>
    </row>
    <row r="1413" spans="9:9">
      <c r="I1413" s="97"/>
    </row>
    <row r="1414" spans="9:9">
      <c r="I1414" s="97"/>
    </row>
    <row r="1415" spans="9:9">
      <c r="I1415" s="97"/>
    </row>
    <row r="1416" spans="9:9">
      <c r="I1416" s="97"/>
    </row>
    <row r="1417" spans="9:9">
      <c r="I1417" s="97"/>
    </row>
    <row r="1418" spans="9:9">
      <c r="I1418" s="97"/>
    </row>
    <row r="1419" spans="9:9">
      <c r="I1419" s="97"/>
    </row>
    <row r="1420" spans="9:9">
      <c r="I1420" s="97"/>
    </row>
    <row r="1421" spans="9:9">
      <c r="I1421" s="97"/>
    </row>
    <row r="1422" spans="9:9">
      <c r="I1422" s="97"/>
    </row>
    <row r="1423" spans="9:9">
      <c r="I1423" s="97"/>
    </row>
    <row r="1424" spans="9:9">
      <c r="I1424" s="97"/>
    </row>
    <row r="1425" spans="9:9">
      <c r="I1425" s="97"/>
    </row>
    <row r="1426" spans="9:9">
      <c r="I1426" s="97"/>
    </row>
    <row r="1427" spans="9:9">
      <c r="I1427" s="97"/>
    </row>
    <row r="1428" spans="9:9">
      <c r="I1428" s="97"/>
    </row>
    <row r="1429" spans="9:9">
      <c r="I1429" s="97"/>
    </row>
    <row r="1430" spans="9:9">
      <c r="I1430" s="97"/>
    </row>
    <row r="1431" spans="9:9">
      <c r="I1431" s="97"/>
    </row>
    <row r="1432" spans="9:9">
      <c r="I1432" s="97"/>
    </row>
    <row r="1433" spans="9:9">
      <c r="I1433" s="97"/>
    </row>
    <row r="1434" spans="9:9">
      <c r="I1434" s="97"/>
    </row>
    <row r="1435" spans="9:9">
      <c r="I1435" s="97"/>
    </row>
    <row r="1436" spans="9:9">
      <c r="I1436" s="97"/>
    </row>
    <row r="1437" spans="9:9">
      <c r="I1437" s="97"/>
    </row>
    <row r="1438" spans="9:9">
      <c r="I1438" s="97"/>
    </row>
    <row r="1439" spans="9:9">
      <c r="I1439" s="97"/>
    </row>
    <row r="1440" spans="9:9">
      <c r="I1440" s="97"/>
    </row>
    <row r="1441" spans="9:9">
      <c r="I1441" s="97"/>
    </row>
    <row r="1442" spans="9:9">
      <c r="I1442" s="97"/>
    </row>
    <row r="1443" spans="9:9">
      <c r="I1443" s="97"/>
    </row>
    <row r="1444" spans="9:9">
      <c r="I1444" s="97"/>
    </row>
    <row r="1445" spans="9:9">
      <c r="I1445" s="97"/>
    </row>
    <row r="1446" spans="9:9">
      <c r="I1446" s="97"/>
    </row>
    <row r="1447" spans="9:9">
      <c r="I1447" s="97"/>
    </row>
    <row r="1448" spans="9:9">
      <c r="I1448" s="97"/>
    </row>
    <row r="1449" spans="9:9">
      <c r="I1449" s="97"/>
    </row>
    <row r="1450" spans="9:9">
      <c r="I1450" s="97"/>
    </row>
    <row r="1451" spans="9:9">
      <c r="I1451" s="97"/>
    </row>
    <row r="1452" spans="9:9">
      <c r="I1452" s="97"/>
    </row>
    <row r="1453" spans="9:9">
      <c r="I1453" s="97"/>
    </row>
    <row r="1454" spans="9:9">
      <c r="I1454" s="97"/>
    </row>
    <row r="1455" spans="9:9">
      <c r="I1455" s="97"/>
    </row>
    <row r="1456" spans="9:9">
      <c r="I1456" s="97"/>
    </row>
    <row r="1457" spans="9:9">
      <c r="I1457" s="97"/>
    </row>
    <row r="1458" spans="9:9">
      <c r="I1458" s="97"/>
    </row>
    <row r="1459" spans="9:9">
      <c r="I1459" s="97"/>
    </row>
    <row r="1460" spans="9:9">
      <c r="I1460" s="97"/>
    </row>
    <row r="1461" spans="9:9">
      <c r="I1461" s="97"/>
    </row>
    <row r="1462" spans="9:9">
      <c r="I1462" s="97"/>
    </row>
    <row r="1463" spans="9:9">
      <c r="I1463" s="97"/>
    </row>
    <row r="1464" spans="9:9">
      <c r="I1464" s="97"/>
    </row>
    <row r="1465" spans="9:9">
      <c r="I1465" s="97"/>
    </row>
    <row r="1466" spans="9:9">
      <c r="I1466" s="97"/>
    </row>
    <row r="1467" spans="9:9">
      <c r="I1467" s="97"/>
    </row>
    <row r="1468" spans="9:9">
      <c r="I1468" s="97"/>
    </row>
    <row r="1469" spans="9:9">
      <c r="I1469" s="97"/>
    </row>
    <row r="1470" spans="9:9">
      <c r="I1470" s="97"/>
    </row>
    <row r="1471" spans="9:9">
      <c r="I1471" s="97"/>
    </row>
    <row r="1472" spans="9:9">
      <c r="I1472" s="97"/>
    </row>
    <row r="1473" spans="9:9">
      <c r="I1473" s="97"/>
    </row>
    <row r="1474" spans="9:9">
      <c r="I1474" s="97"/>
    </row>
    <row r="1475" spans="9:9">
      <c r="I1475" s="97"/>
    </row>
    <row r="1476" spans="9:9">
      <c r="I1476" s="97"/>
    </row>
    <row r="1477" spans="9:9">
      <c r="I1477" s="97"/>
    </row>
    <row r="1478" spans="9:9">
      <c r="I1478" s="97"/>
    </row>
    <row r="1479" spans="9:9">
      <c r="I1479" s="97"/>
    </row>
    <row r="1480" spans="9:9">
      <c r="I1480" s="97"/>
    </row>
    <row r="1481" spans="9:9">
      <c r="I1481" s="97"/>
    </row>
    <row r="1482" spans="9:9">
      <c r="I1482" s="97"/>
    </row>
    <row r="1483" spans="9:9">
      <c r="I1483" s="97"/>
    </row>
    <row r="1484" spans="9:9">
      <c r="I1484" s="97"/>
    </row>
    <row r="1485" spans="9:9">
      <c r="I1485" s="97"/>
    </row>
    <row r="1486" spans="9:9">
      <c r="I1486" s="97"/>
    </row>
    <row r="1487" spans="9:9">
      <c r="I1487" s="97"/>
    </row>
    <row r="1488" spans="9:9">
      <c r="I1488" s="97"/>
    </row>
    <row r="1489" spans="9:9">
      <c r="I1489" s="97"/>
    </row>
    <row r="1490" spans="9:9">
      <c r="I1490" s="97"/>
    </row>
    <row r="1491" spans="9:9">
      <c r="I1491" s="97"/>
    </row>
    <row r="1492" spans="9:9">
      <c r="I1492" s="97"/>
    </row>
    <row r="1493" spans="9:9">
      <c r="I1493" s="97"/>
    </row>
    <row r="1494" spans="9:9">
      <c r="I1494" s="97"/>
    </row>
    <row r="1495" spans="9:9">
      <c r="I1495" s="97"/>
    </row>
    <row r="1496" spans="9:9">
      <c r="I1496" s="97"/>
    </row>
    <row r="1497" spans="9:9">
      <c r="I1497" s="97"/>
    </row>
    <row r="1498" spans="9:9">
      <c r="I1498" s="97"/>
    </row>
    <row r="1499" spans="9:9">
      <c r="I1499" s="97"/>
    </row>
    <row r="1500" spans="9:9">
      <c r="I1500" s="97"/>
    </row>
    <row r="1501" spans="9:9">
      <c r="I1501" s="97"/>
    </row>
    <row r="1502" spans="9:9">
      <c r="I1502" s="97"/>
    </row>
    <row r="1503" spans="9:9">
      <c r="I1503" s="97"/>
    </row>
    <row r="1504" spans="9:9">
      <c r="I1504" s="97"/>
    </row>
    <row r="1505" spans="9:9">
      <c r="I1505" s="97"/>
    </row>
    <row r="1506" spans="9:9">
      <c r="I1506" s="97"/>
    </row>
    <row r="1507" spans="9:9">
      <c r="I1507" s="97"/>
    </row>
    <row r="1508" spans="9:9">
      <c r="I1508" s="97"/>
    </row>
    <row r="1509" spans="9:9">
      <c r="I1509" s="97"/>
    </row>
    <row r="1510" spans="9:9">
      <c r="I1510" s="97"/>
    </row>
    <row r="1511" spans="9:9">
      <c r="I1511" s="97"/>
    </row>
    <row r="1512" spans="9:9">
      <c r="I1512" s="97"/>
    </row>
    <row r="1513" spans="9:9">
      <c r="I1513" s="97"/>
    </row>
    <row r="1514" spans="9:9">
      <c r="I1514" s="97"/>
    </row>
    <row r="1515" spans="9:9">
      <c r="I1515" s="97"/>
    </row>
    <row r="1516" spans="9:9">
      <c r="I1516" s="97"/>
    </row>
    <row r="1517" spans="9:9">
      <c r="I1517" s="97"/>
    </row>
    <row r="1518" spans="9:9">
      <c r="I1518" s="97"/>
    </row>
    <row r="1519" spans="9:9">
      <c r="I1519" s="97"/>
    </row>
    <row r="1520" spans="9:9">
      <c r="I1520" s="97"/>
    </row>
    <row r="1521" spans="9:9">
      <c r="I1521" s="97"/>
    </row>
    <row r="1522" spans="9:9">
      <c r="I1522" s="97"/>
    </row>
    <row r="1523" spans="9:9">
      <c r="I1523" s="97"/>
    </row>
    <row r="1524" spans="9:9">
      <c r="I1524" s="97"/>
    </row>
    <row r="1525" spans="9:9">
      <c r="I1525" s="97"/>
    </row>
    <row r="1526" spans="9:9">
      <c r="I1526" s="97"/>
    </row>
    <row r="1527" spans="9:9">
      <c r="I1527" s="97"/>
    </row>
    <row r="1528" spans="9:9">
      <c r="I1528" s="97"/>
    </row>
    <row r="1529" spans="9:9">
      <c r="I1529" s="97"/>
    </row>
    <row r="1530" spans="9:9">
      <c r="I1530" s="97"/>
    </row>
    <row r="1531" spans="9:9">
      <c r="I1531" s="97"/>
    </row>
    <row r="1532" spans="9:9">
      <c r="I1532" s="97"/>
    </row>
    <row r="1533" spans="9:9">
      <c r="I1533" s="97"/>
    </row>
    <row r="1534" spans="9:9">
      <c r="I1534" s="97"/>
    </row>
    <row r="1535" spans="9:9">
      <c r="I1535" s="97"/>
    </row>
    <row r="1536" spans="9:9">
      <c r="I1536" s="97"/>
    </row>
    <row r="1537" spans="9:9">
      <c r="I1537" s="97"/>
    </row>
    <row r="1538" spans="9:9">
      <c r="I1538" s="97"/>
    </row>
    <row r="1539" spans="9:9">
      <c r="I1539" s="97"/>
    </row>
    <row r="1540" spans="9:9">
      <c r="I1540" s="97"/>
    </row>
    <row r="1541" spans="9:9">
      <c r="I1541" s="97"/>
    </row>
    <row r="1542" spans="9:9">
      <c r="I1542" s="97"/>
    </row>
    <row r="1543" spans="9:9">
      <c r="I1543" s="97"/>
    </row>
    <row r="1544" spans="9:9">
      <c r="I1544" s="97"/>
    </row>
    <row r="1545" spans="9:9">
      <c r="I1545" s="97"/>
    </row>
    <row r="1546" spans="9:9">
      <c r="I1546" s="97"/>
    </row>
    <row r="1547" spans="9:9">
      <c r="I1547" s="97"/>
    </row>
    <row r="1548" spans="9:9">
      <c r="I1548" s="97"/>
    </row>
    <row r="1549" spans="9:9">
      <c r="I1549" s="97"/>
    </row>
    <row r="1550" spans="9:9">
      <c r="I1550" s="97"/>
    </row>
    <row r="1551" spans="9:9">
      <c r="I1551" s="97"/>
    </row>
    <row r="1552" spans="9:9">
      <c r="I1552" s="97"/>
    </row>
    <row r="1553" spans="9:9">
      <c r="I1553" s="97"/>
    </row>
    <row r="1554" spans="9:9">
      <c r="I1554" s="97"/>
    </row>
    <row r="1555" spans="9:9">
      <c r="I1555" s="97"/>
    </row>
    <row r="1556" spans="9:9">
      <c r="I1556" s="97"/>
    </row>
    <row r="1557" spans="9:9">
      <c r="I1557" s="97"/>
    </row>
    <row r="1558" spans="9:9">
      <c r="I1558" s="97"/>
    </row>
    <row r="1559" spans="9:9">
      <c r="I1559" s="97"/>
    </row>
    <row r="1560" spans="9:9">
      <c r="I1560" s="97"/>
    </row>
    <row r="1561" spans="9:9">
      <c r="I1561" s="97"/>
    </row>
    <row r="1562" spans="9:9">
      <c r="I1562" s="97"/>
    </row>
    <row r="1563" spans="9:9">
      <c r="I1563" s="97"/>
    </row>
    <row r="1564" spans="9:9">
      <c r="I1564" s="97"/>
    </row>
    <row r="1565" spans="9:9">
      <c r="I1565" s="97"/>
    </row>
    <row r="1566" spans="9:9">
      <c r="I1566" s="97"/>
    </row>
    <row r="1567" spans="9:9">
      <c r="I1567" s="97"/>
    </row>
    <row r="1568" spans="9:9">
      <c r="I1568" s="97"/>
    </row>
    <row r="1569" spans="9:9">
      <c r="I1569" s="97"/>
    </row>
    <row r="1570" spans="9:9">
      <c r="I1570" s="97"/>
    </row>
    <row r="1571" spans="9:9">
      <c r="I1571" s="97"/>
    </row>
    <row r="1572" spans="9:9">
      <c r="I1572" s="97"/>
    </row>
    <row r="1573" spans="9:9">
      <c r="I1573" s="97"/>
    </row>
    <row r="1574" spans="9:9">
      <c r="I1574" s="97"/>
    </row>
    <row r="1575" spans="9:9">
      <c r="I1575" s="97"/>
    </row>
    <row r="1576" spans="9:9">
      <c r="I1576" s="97"/>
    </row>
    <row r="1577" spans="9:9">
      <c r="I1577" s="97"/>
    </row>
    <row r="1578" spans="9:9">
      <c r="I1578" s="97"/>
    </row>
    <row r="1579" spans="9:9">
      <c r="I1579" s="97"/>
    </row>
    <row r="1580" spans="9:9">
      <c r="I1580" s="97"/>
    </row>
    <row r="1581" spans="9:9">
      <c r="I1581" s="97"/>
    </row>
    <row r="1582" spans="9:9">
      <c r="I1582" s="97"/>
    </row>
    <row r="1583" spans="9:9">
      <c r="I1583" s="97"/>
    </row>
    <row r="1584" spans="9:9">
      <c r="I1584" s="97"/>
    </row>
    <row r="1585" spans="9:9">
      <c r="I1585" s="97"/>
    </row>
    <row r="1586" spans="9:9">
      <c r="I1586" s="97"/>
    </row>
    <row r="1587" spans="9:9">
      <c r="I1587" s="97"/>
    </row>
    <row r="1588" spans="9:9">
      <c r="I1588" s="97"/>
    </row>
    <row r="1589" spans="9:9">
      <c r="I1589" s="97"/>
    </row>
    <row r="1590" spans="9:9">
      <c r="I1590" s="97"/>
    </row>
    <row r="1591" spans="9:9">
      <c r="I1591" s="97"/>
    </row>
    <row r="1592" spans="9:9">
      <c r="I1592" s="97"/>
    </row>
    <row r="1593" spans="9:9">
      <c r="I1593" s="97"/>
    </row>
    <row r="1594" spans="9:9">
      <c r="I1594" s="97"/>
    </row>
    <row r="1595" spans="9:9">
      <c r="I1595" s="97"/>
    </row>
    <row r="1596" spans="9:9">
      <c r="I1596" s="97"/>
    </row>
    <row r="1597" spans="9:9">
      <c r="I1597" s="97"/>
    </row>
    <row r="1598" spans="9:9">
      <c r="I1598" s="97"/>
    </row>
    <row r="1599" spans="9:9">
      <c r="I1599" s="97"/>
    </row>
    <row r="1600" spans="9:9">
      <c r="I1600" s="97"/>
    </row>
    <row r="1601" spans="9:9">
      <c r="I1601" s="97"/>
    </row>
    <row r="1602" spans="9:9">
      <c r="I1602" s="97"/>
    </row>
    <row r="1603" spans="9:9">
      <c r="I1603" s="97"/>
    </row>
    <row r="1604" spans="9:9">
      <c r="I1604" s="97"/>
    </row>
    <row r="1605" spans="9:9">
      <c r="I1605" s="97"/>
    </row>
    <row r="1606" spans="9:9">
      <c r="I1606" s="97"/>
    </row>
    <row r="1607" spans="9:9">
      <c r="I1607" s="97"/>
    </row>
    <row r="1608" spans="9:9">
      <c r="I1608" s="97"/>
    </row>
    <row r="1609" spans="9:9">
      <c r="I1609" s="97"/>
    </row>
    <row r="1610" spans="9:9">
      <c r="I1610" s="97"/>
    </row>
    <row r="1611" spans="9:9">
      <c r="I1611" s="97"/>
    </row>
    <row r="1612" spans="9:9">
      <c r="I1612" s="97"/>
    </row>
    <row r="1613" spans="9:9">
      <c r="I1613" s="97"/>
    </row>
    <row r="1614" spans="9:9">
      <c r="I1614" s="97"/>
    </row>
    <row r="1615" spans="9:9">
      <c r="I1615" s="97"/>
    </row>
    <row r="1616" spans="9:9">
      <c r="I1616" s="97"/>
    </row>
    <row r="1617" spans="9:9">
      <c r="I1617" s="97"/>
    </row>
    <row r="1618" spans="9:9">
      <c r="I1618" s="97"/>
    </row>
    <row r="1619" spans="9:9">
      <c r="I1619" s="97"/>
    </row>
    <row r="1620" spans="9:9">
      <c r="I1620" s="97"/>
    </row>
    <row r="1621" spans="9:9">
      <c r="I1621" s="97"/>
    </row>
    <row r="1622" spans="9:9">
      <c r="I1622" s="97"/>
    </row>
    <row r="1623" spans="9:9">
      <c r="I1623" s="97"/>
    </row>
    <row r="1624" spans="9:9">
      <c r="I1624" s="97"/>
    </row>
    <row r="1625" spans="9:9">
      <c r="I1625" s="97"/>
    </row>
    <row r="1626" spans="9:9">
      <c r="I1626" s="97"/>
    </row>
    <row r="1627" spans="9:9">
      <c r="I1627" s="97"/>
    </row>
    <row r="1628" spans="9:9">
      <c r="I1628" s="97"/>
    </row>
    <row r="1629" spans="9:9">
      <c r="I1629" s="97"/>
    </row>
    <row r="1630" spans="9:9">
      <c r="I1630" s="97"/>
    </row>
    <row r="1631" spans="9:9">
      <c r="I1631" s="97"/>
    </row>
    <row r="1632" spans="9:9">
      <c r="I1632" s="97"/>
    </row>
    <row r="1633" spans="9:9">
      <c r="I1633" s="97"/>
    </row>
    <row r="1634" spans="9:9">
      <c r="I1634" s="97"/>
    </row>
    <row r="1635" spans="9:9">
      <c r="I1635" s="97"/>
    </row>
    <row r="1636" spans="9:9">
      <c r="I1636" s="97"/>
    </row>
    <row r="1637" spans="9:9">
      <c r="I1637" s="97"/>
    </row>
    <row r="1638" spans="9:9">
      <c r="I1638" s="97"/>
    </row>
    <row r="1639" spans="9:9">
      <c r="I1639" s="97"/>
    </row>
    <row r="1640" spans="9:9">
      <c r="I1640" s="97"/>
    </row>
    <row r="1641" spans="9:9">
      <c r="I1641" s="97"/>
    </row>
    <row r="1642" spans="9:9">
      <c r="I1642" s="97"/>
    </row>
    <row r="1643" spans="9:9">
      <c r="I1643" s="97"/>
    </row>
    <row r="1644" spans="9:9">
      <c r="I1644" s="97"/>
    </row>
    <row r="1645" spans="9:9">
      <c r="I1645" s="97"/>
    </row>
    <row r="1646" spans="9:9">
      <c r="I1646" s="97"/>
    </row>
    <row r="1647" spans="9:9">
      <c r="I1647" s="97"/>
    </row>
    <row r="1648" spans="9:9">
      <c r="I1648" s="97"/>
    </row>
    <row r="1649" spans="9:9">
      <c r="I1649" s="97"/>
    </row>
    <row r="1650" spans="9:9">
      <c r="I1650" s="97"/>
    </row>
    <row r="1651" spans="9:9">
      <c r="I1651" s="97"/>
    </row>
    <row r="1652" spans="9:9">
      <c r="I1652" s="97"/>
    </row>
    <row r="1653" spans="9:9">
      <c r="I1653" s="97"/>
    </row>
    <row r="1654" spans="9:9">
      <c r="I1654" s="97"/>
    </row>
    <row r="1655" spans="9:9">
      <c r="I1655" s="97"/>
    </row>
    <row r="1656" spans="9:9">
      <c r="I1656" s="97"/>
    </row>
    <row r="1657" spans="9:9">
      <c r="I1657" s="97"/>
    </row>
    <row r="1658" spans="9:9">
      <c r="I1658" s="97"/>
    </row>
    <row r="1659" spans="9:9">
      <c r="I1659" s="97"/>
    </row>
    <row r="1660" spans="9:9">
      <c r="I1660" s="97"/>
    </row>
    <row r="1661" spans="9:9">
      <c r="I1661" s="97"/>
    </row>
    <row r="1662" spans="9:9">
      <c r="I1662" s="97"/>
    </row>
    <row r="1663" spans="9:9">
      <c r="I1663" s="97"/>
    </row>
    <row r="1664" spans="9:9">
      <c r="I1664" s="97"/>
    </row>
    <row r="1665" spans="9:9">
      <c r="I1665" s="97"/>
    </row>
    <row r="1666" spans="9:9">
      <c r="I1666" s="97"/>
    </row>
    <row r="1667" spans="9:9">
      <c r="I1667" s="97"/>
    </row>
    <row r="1668" spans="9:9">
      <c r="I1668" s="97"/>
    </row>
    <row r="1669" spans="9:9">
      <c r="I1669" s="97"/>
    </row>
    <row r="1670" spans="9:9">
      <c r="I1670" s="97"/>
    </row>
    <row r="1671" spans="9:9">
      <c r="I1671" s="97"/>
    </row>
    <row r="1672" spans="9:9">
      <c r="I1672" s="97"/>
    </row>
    <row r="1673" spans="9:9">
      <c r="I1673" s="97"/>
    </row>
    <row r="1674" spans="9:9">
      <c r="I1674" s="97"/>
    </row>
    <row r="1675" spans="9:9">
      <c r="I1675" s="97"/>
    </row>
    <row r="1676" spans="9:9">
      <c r="I1676" s="97"/>
    </row>
    <row r="1677" spans="9:9">
      <c r="I1677" s="97"/>
    </row>
    <row r="1678" spans="9:9">
      <c r="I1678" s="97"/>
    </row>
    <row r="1679" spans="9:9">
      <c r="I1679" s="97"/>
    </row>
    <row r="1680" spans="9:9">
      <c r="I1680" s="97"/>
    </row>
    <row r="1681" spans="9:9">
      <c r="I1681" s="97"/>
    </row>
    <row r="1682" spans="9:9">
      <c r="I1682" s="97"/>
    </row>
    <row r="1683" spans="9:9">
      <c r="I1683" s="97"/>
    </row>
    <row r="1684" spans="9:9">
      <c r="I1684" s="97"/>
    </row>
    <row r="1685" spans="9:9">
      <c r="I1685" s="97"/>
    </row>
    <row r="1686" spans="9:9">
      <c r="I1686" s="97"/>
    </row>
    <row r="1687" spans="9:9">
      <c r="I1687" s="97"/>
    </row>
    <row r="1688" spans="9:9">
      <c r="I1688" s="97"/>
    </row>
    <row r="1689" spans="9:9">
      <c r="I1689" s="97"/>
    </row>
    <row r="1690" spans="9:9">
      <c r="I1690" s="97"/>
    </row>
    <row r="1691" spans="9:9">
      <c r="I1691" s="97"/>
    </row>
    <row r="1692" spans="9:9">
      <c r="I1692" s="97"/>
    </row>
    <row r="1693" spans="9:9">
      <c r="I1693" s="97"/>
    </row>
    <row r="1694" spans="9:9">
      <c r="I1694" s="97"/>
    </row>
    <row r="1695" spans="9:9">
      <c r="I1695" s="97"/>
    </row>
    <row r="1696" spans="9:9">
      <c r="I1696" s="97"/>
    </row>
    <row r="1697" spans="9:9">
      <c r="I1697" s="97"/>
    </row>
    <row r="1698" spans="9:9">
      <c r="I1698" s="97"/>
    </row>
    <row r="1699" spans="9:9">
      <c r="I1699" s="97"/>
    </row>
    <row r="1700" spans="9:9">
      <c r="I1700" s="97"/>
    </row>
    <row r="1701" spans="9:9">
      <c r="I1701" s="97"/>
    </row>
    <row r="1702" spans="9:9">
      <c r="I1702" s="97"/>
    </row>
    <row r="1703" spans="9:9">
      <c r="I1703" s="97"/>
    </row>
    <row r="1704" spans="9:9">
      <c r="I1704" s="97"/>
    </row>
    <row r="1705" spans="9:9">
      <c r="I1705" s="97"/>
    </row>
    <row r="1706" spans="9:9">
      <c r="I1706" s="97"/>
    </row>
    <row r="1707" spans="9:9">
      <c r="I1707" s="97"/>
    </row>
    <row r="1708" spans="9:9">
      <c r="I1708" s="97"/>
    </row>
    <row r="1709" spans="9:9">
      <c r="I1709" s="97"/>
    </row>
    <row r="1710" spans="9:9">
      <c r="I1710" s="97"/>
    </row>
    <row r="1711" spans="9:9">
      <c r="I1711" s="97"/>
    </row>
    <row r="1712" spans="9:9">
      <c r="I1712" s="97"/>
    </row>
    <row r="1713" spans="9:9">
      <c r="I1713" s="97"/>
    </row>
    <row r="1714" spans="9:9">
      <c r="I1714" s="97"/>
    </row>
    <row r="1715" spans="9:9">
      <c r="I1715" s="97"/>
    </row>
    <row r="1716" spans="9:9">
      <c r="I1716" s="97"/>
    </row>
    <row r="1717" spans="9:9">
      <c r="I1717" s="97"/>
    </row>
    <row r="1718" spans="9:9">
      <c r="I1718" s="97"/>
    </row>
    <row r="1719" spans="9:9">
      <c r="I1719" s="97"/>
    </row>
    <row r="1720" spans="9:9">
      <c r="I1720" s="97"/>
    </row>
    <row r="1721" spans="9:9">
      <c r="I1721" s="97"/>
    </row>
    <row r="1722" spans="9:9">
      <c r="I1722" s="97"/>
    </row>
    <row r="1723" spans="9:9">
      <c r="I1723" s="97"/>
    </row>
    <row r="1724" spans="9:9">
      <c r="I1724" s="97"/>
    </row>
    <row r="1725" spans="9:9">
      <c r="I1725" s="97"/>
    </row>
    <row r="1726" spans="9:9">
      <c r="I1726" s="97"/>
    </row>
    <row r="1727" spans="9:9">
      <c r="I1727" s="97"/>
    </row>
    <row r="1728" spans="9:9">
      <c r="I1728" s="97"/>
    </row>
    <row r="1729" spans="9:9">
      <c r="I1729" s="97"/>
    </row>
    <row r="1730" spans="9:9">
      <c r="I1730" s="97"/>
    </row>
    <row r="1731" spans="9:9">
      <c r="I1731" s="97"/>
    </row>
    <row r="1732" spans="9:9">
      <c r="I1732" s="97"/>
    </row>
    <row r="1733" spans="9:9">
      <c r="I1733" s="97"/>
    </row>
    <row r="1734" spans="9:9">
      <c r="I1734" s="97"/>
    </row>
    <row r="1735" spans="9:9">
      <c r="I1735" s="97"/>
    </row>
    <row r="1736" spans="9:9">
      <c r="I1736" s="97"/>
    </row>
    <row r="1737" spans="9:9">
      <c r="I1737" s="97"/>
    </row>
    <row r="1738" spans="9:9">
      <c r="I1738" s="97"/>
    </row>
    <row r="1739" spans="9:9">
      <c r="I1739" s="97"/>
    </row>
    <row r="1740" spans="9:9">
      <c r="I1740" s="97"/>
    </row>
    <row r="1741" spans="9:9">
      <c r="I1741" s="97"/>
    </row>
    <row r="1742" spans="9:9">
      <c r="I1742" s="97"/>
    </row>
    <row r="1743" spans="9:9">
      <c r="I1743" s="97"/>
    </row>
    <row r="1744" spans="9:9">
      <c r="I1744" s="97"/>
    </row>
    <row r="1745" spans="9:9">
      <c r="I1745" s="97"/>
    </row>
    <row r="1746" spans="9:9">
      <c r="I1746" s="97"/>
    </row>
    <row r="1747" spans="9:9">
      <c r="I1747" s="97"/>
    </row>
    <row r="1748" spans="9:9">
      <c r="I1748" s="97"/>
    </row>
    <row r="1749" spans="9:9">
      <c r="I1749" s="97"/>
    </row>
    <row r="1750" spans="9:9">
      <c r="I1750" s="97"/>
    </row>
    <row r="1751" spans="9:9">
      <c r="I1751" s="97"/>
    </row>
    <row r="1752" spans="9:9">
      <c r="I1752" s="97"/>
    </row>
    <row r="1753" spans="9:9">
      <c r="I1753" s="97"/>
    </row>
    <row r="1754" spans="9:9">
      <c r="I1754" s="97"/>
    </row>
    <row r="1755" spans="9:9">
      <c r="I1755" s="97"/>
    </row>
    <row r="1756" spans="9:9">
      <c r="I1756" s="97"/>
    </row>
    <row r="1757" spans="9:9">
      <c r="I1757" s="97"/>
    </row>
    <row r="1758" spans="9:9">
      <c r="I1758" s="97"/>
    </row>
    <row r="1759" spans="9:9">
      <c r="I1759" s="97"/>
    </row>
    <row r="1760" spans="9:9">
      <c r="I1760" s="97"/>
    </row>
    <row r="1761" spans="9:9">
      <c r="I1761" s="97"/>
    </row>
    <row r="1762" spans="9:9">
      <c r="I1762" s="97"/>
    </row>
    <row r="1763" spans="9:9">
      <c r="I1763" s="97"/>
    </row>
    <row r="1764" spans="9:9">
      <c r="I1764" s="97"/>
    </row>
    <row r="1765" spans="9:9">
      <c r="I1765" s="97"/>
    </row>
    <row r="1766" spans="9:9">
      <c r="I1766" s="97"/>
    </row>
  </sheetData>
  <mergeCells count="4">
    <mergeCell ref="H15:H16"/>
    <mergeCell ref="A16:C16"/>
    <mergeCell ref="C5:D5"/>
    <mergeCell ref="C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49" zoomScale="106" zoomScaleNormal="106" workbookViewId="0">
      <selection activeCell="R69" sqref="R69"/>
    </sheetView>
  </sheetViews>
  <sheetFormatPr defaultRowHeight="11.25"/>
  <cols>
    <col min="2" max="2" width="2.5" customWidth="1"/>
    <col min="3" max="3" width="6" customWidth="1"/>
    <col min="4" max="4" width="6.5" customWidth="1"/>
    <col min="5" max="5" width="16.33203125" customWidth="1"/>
    <col min="6" max="6" width="46.33203125" customWidth="1"/>
    <col min="8" max="8" width="9.33203125" style="199"/>
    <col min="9" max="9" width="11.33203125" style="199" customWidth="1"/>
    <col min="10" max="10" width="20.33203125" style="199" customWidth="1"/>
    <col min="11" max="11" width="0.6640625" style="103" customWidth="1"/>
  </cols>
  <sheetData>
    <row r="1" spans="1:12" ht="10.5" customHeight="1">
      <c r="A1" s="102"/>
      <c r="B1" s="102"/>
      <c r="C1" s="102"/>
      <c r="D1" s="102"/>
      <c r="E1" s="102"/>
      <c r="F1" s="102"/>
      <c r="G1" s="102"/>
    </row>
    <row r="2" spans="1:12" hidden="1">
      <c r="A2" s="102"/>
      <c r="B2" s="102"/>
      <c r="C2" s="102"/>
      <c r="D2" s="102"/>
      <c r="E2" s="102"/>
      <c r="F2" s="102"/>
      <c r="G2" s="102"/>
    </row>
    <row r="3" spans="1:12">
      <c r="A3" s="102"/>
      <c r="B3" s="102"/>
      <c r="C3" s="102"/>
      <c r="D3" s="102"/>
      <c r="E3" s="102"/>
      <c r="F3" s="102"/>
      <c r="G3" s="102"/>
    </row>
    <row r="4" spans="1:12">
      <c r="A4" s="110"/>
      <c r="B4" s="114"/>
      <c r="C4" s="115"/>
      <c r="D4" s="115"/>
      <c r="E4" s="115"/>
      <c r="F4" s="115"/>
      <c r="G4" s="115"/>
      <c r="H4" s="188"/>
      <c r="I4" s="188"/>
      <c r="J4" s="200"/>
      <c r="K4" s="117"/>
    </row>
    <row r="5" spans="1:12" ht="18">
      <c r="A5" s="110"/>
      <c r="B5" s="111"/>
      <c r="C5" s="106" t="s">
        <v>29</v>
      </c>
      <c r="D5" s="110"/>
      <c r="E5" s="110"/>
      <c r="F5" s="110"/>
      <c r="G5" s="110"/>
      <c r="H5" s="189"/>
      <c r="I5" s="189"/>
      <c r="J5" s="201"/>
      <c r="K5" s="110"/>
    </row>
    <row r="6" spans="1:12">
      <c r="A6" s="110"/>
      <c r="B6" s="111"/>
      <c r="C6" s="110"/>
      <c r="D6" s="110"/>
      <c r="E6" s="110"/>
      <c r="F6" s="110"/>
      <c r="G6" s="110"/>
      <c r="H6" s="189"/>
      <c r="I6" s="189"/>
      <c r="J6" s="201"/>
      <c r="K6" s="110"/>
    </row>
    <row r="7" spans="1:12" ht="9.75" customHeight="1">
      <c r="A7" s="110"/>
      <c r="B7" s="111"/>
      <c r="C7" s="108" t="s">
        <v>3</v>
      </c>
      <c r="D7" s="267" t="s">
        <v>445</v>
      </c>
      <c r="E7" s="267"/>
      <c r="F7" s="267"/>
      <c r="G7" s="110"/>
      <c r="H7" s="189"/>
      <c r="I7" s="189"/>
      <c r="J7" s="201"/>
      <c r="K7" s="110"/>
    </row>
    <row r="8" spans="1:12" ht="15" customHeight="1">
      <c r="A8" s="110"/>
      <c r="B8" s="111"/>
      <c r="C8" s="110"/>
      <c r="D8" s="245" t="s">
        <v>444</v>
      </c>
      <c r="E8" s="245"/>
      <c r="F8" s="245"/>
      <c r="G8" s="245"/>
      <c r="H8" s="245"/>
      <c r="I8" s="189"/>
      <c r="J8" s="201"/>
      <c r="K8" s="110"/>
    </row>
    <row r="9" spans="1:12">
      <c r="A9" s="110"/>
      <c r="B9" s="111"/>
      <c r="C9" s="110"/>
      <c r="D9" s="110"/>
      <c r="E9" s="110"/>
      <c r="F9" s="110"/>
      <c r="G9" s="110"/>
      <c r="H9" s="189"/>
      <c r="I9" s="189"/>
      <c r="J9" s="201"/>
      <c r="K9" s="110"/>
    </row>
    <row r="10" spans="1:12" ht="12.75">
      <c r="A10" s="110"/>
      <c r="B10" s="111"/>
      <c r="C10" s="108" t="s">
        <v>4</v>
      </c>
      <c r="D10" s="110"/>
      <c r="E10" s="110"/>
      <c r="F10" s="107" t="s">
        <v>5</v>
      </c>
      <c r="G10" s="110"/>
      <c r="H10" s="189"/>
      <c r="I10" s="202" t="s">
        <v>6</v>
      </c>
      <c r="J10" s="203"/>
      <c r="K10" s="116"/>
    </row>
    <row r="11" spans="1:12">
      <c r="A11" s="110"/>
      <c r="B11" s="111"/>
      <c r="C11" s="110"/>
      <c r="D11" s="110"/>
      <c r="E11" s="110"/>
      <c r="F11" s="110"/>
      <c r="G11" s="110"/>
      <c r="H11" s="189"/>
      <c r="I11" s="189"/>
      <c r="J11" s="201"/>
      <c r="K11" s="110"/>
    </row>
    <row r="12" spans="1:12" ht="12.75">
      <c r="A12" s="110"/>
      <c r="B12" s="111"/>
      <c r="C12" s="108" t="s">
        <v>7</v>
      </c>
      <c r="D12" s="110"/>
      <c r="E12" s="110"/>
      <c r="F12" s="107" t="s">
        <v>5</v>
      </c>
      <c r="G12" s="110"/>
      <c r="H12" s="189"/>
      <c r="I12" s="202" t="s">
        <v>9</v>
      </c>
      <c r="J12" s="204" t="s">
        <v>5</v>
      </c>
      <c r="K12" s="109"/>
    </row>
    <row r="13" spans="1:12" ht="12.75">
      <c r="A13" s="110"/>
      <c r="B13" s="111"/>
      <c r="C13" s="108" t="s">
        <v>8</v>
      </c>
      <c r="D13" s="110"/>
      <c r="E13" s="110"/>
      <c r="F13" s="107" t="s">
        <v>446</v>
      </c>
      <c r="G13" s="110"/>
      <c r="H13" s="189"/>
      <c r="I13" s="202"/>
      <c r="J13" s="204" t="s">
        <v>5</v>
      </c>
      <c r="K13" s="109"/>
    </row>
    <row r="14" spans="1:12">
      <c r="A14" s="110"/>
      <c r="B14" s="111"/>
      <c r="C14" s="110"/>
      <c r="D14" s="110"/>
      <c r="E14" s="110"/>
      <c r="F14" s="110"/>
      <c r="G14" s="110"/>
      <c r="H14" s="189"/>
      <c r="I14" s="189"/>
      <c r="J14" s="205"/>
      <c r="K14" s="110"/>
    </row>
    <row r="15" spans="1:12" ht="23.25" customHeight="1">
      <c r="A15" s="119"/>
      <c r="B15" s="120"/>
      <c r="C15" s="121" t="s">
        <v>30</v>
      </c>
      <c r="D15" s="122" t="s">
        <v>18</v>
      </c>
      <c r="E15" s="122" t="s">
        <v>14</v>
      </c>
      <c r="F15" s="122" t="s">
        <v>15</v>
      </c>
      <c r="G15" s="122" t="s">
        <v>31</v>
      </c>
      <c r="H15" s="206" t="s">
        <v>32</v>
      </c>
      <c r="I15" s="206" t="s">
        <v>33</v>
      </c>
      <c r="J15" s="193" t="s">
        <v>27</v>
      </c>
      <c r="K15" s="129"/>
    </row>
    <row r="16" spans="1:12" ht="25.5" customHeight="1">
      <c r="A16" s="110"/>
      <c r="B16" s="111"/>
      <c r="C16" s="34" t="s">
        <v>28</v>
      </c>
      <c r="D16" s="168"/>
      <c r="E16" s="168"/>
      <c r="F16" s="168"/>
      <c r="G16" s="168"/>
      <c r="H16" s="207"/>
      <c r="I16" s="207"/>
      <c r="J16" s="194">
        <f>J18+J27+J31+J43+J66+J68</f>
        <v>7958.6008000000011</v>
      </c>
      <c r="K16" s="130"/>
      <c r="L16" s="100"/>
    </row>
    <row r="17" spans="1:12" ht="15">
      <c r="A17" s="105"/>
      <c r="B17" s="123"/>
      <c r="C17" s="169"/>
      <c r="D17" s="170" t="s">
        <v>20</v>
      </c>
      <c r="E17" s="171" t="s">
        <v>291</v>
      </c>
      <c r="F17" s="171" t="s">
        <v>340</v>
      </c>
      <c r="G17" s="169"/>
      <c r="H17" s="208"/>
      <c r="I17" s="208"/>
      <c r="J17" s="209">
        <v>10592.653</v>
      </c>
      <c r="K17" s="131"/>
      <c r="L17" s="100"/>
    </row>
    <row r="18" spans="1:12" ht="12.75">
      <c r="A18" s="105"/>
      <c r="B18" s="123"/>
      <c r="C18" s="169"/>
      <c r="D18" s="170" t="s">
        <v>20</v>
      </c>
      <c r="E18" s="172" t="s">
        <v>43</v>
      </c>
      <c r="F18" s="172" t="s">
        <v>44</v>
      </c>
      <c r="G18" s="169"/>
      <c r="H18" s="208"/>
      <c r="I18" s="208"/>
      <c r="J18" s="210">
        <f>SUM(J19:J26)</f>
        <v>1486.5695000000001</v>
      </c>
      <c r="K18" s="132"/>
      <c r="L18" s="100"/>
    </row>
    <row r="19" spans="1:12" ht="33" customHeight="1">
      <c r="A19" s="110"/>
      <c r="B19" s="124"/>
      <c r="C19" s="125" t="s">
        <v>23</v>
      </c>
      <c r="D19" s="125" t="s">
        <v>46</v>
      </c>
      <c r="E19" s="126" t="s">
        <v>341</v>
      </c>
      <c r="F19" s="127" t="s">
        <v>342</v>
      </c>
      <c r="G19" s="128" t="s">
        <v>237</v>
      </c>
      <c r="H19" s="211">
        <v>3</v>
      </c>
      <c r="I19" s="211">
        <v>16.274000000000001</v>
      </c>
      <c r="J19" s="211">
        <f>H19*I19</f>
        <v>48.822000000000003</v>
      </c>
      <c r="K19" s="133"/>
      <c r="L19" s="101"/>
    </row>
    <row r="20" spans="1:12" ht="30.75" customHeight="1">
      <c r="A20" s="110"/>
      <c r="B20" s="124"/>
      <c r="C20" s="173" t="s">
        <v>45</v>
      </c>
      <c r="D20" s="173" t="s">
        <v>51</v>
      </c>
      <c r="E20" s="174" t="s">
        <v>343</v>
      </c>
      <c r="F20" s="175" t="s">
        <v>344</v>
      </c>
      <c r="G20" s="176" t="s">
        <v>237</v>
      </c>
      <c r="H20" s="212">
        <v>3</v>
      </c>
      <c r="I20" s="212">
        <v>13.53</v>
      </c>
      <c r="J20" s="211">
        <f t="shared" ref="J20:J26" si="0">H20*I20</f>
        <v>40.589999999999996</v>
      </c>
      <c r="K20" s="134"/>
      <c r="L20" s="100"/>
    </row>
    <row r="21" spans="1:12" ht="33" customHeight="1">
      <c r="A21" s="110"/>
      <c r="B21" s="124"/>
      <c r="C21" s="125" t="s">
        <v>55</v>
      </c>
      <c r="D21" s="125" t="s">
        <v>46</v>
      </c>
      <c r="E21" s="126" t="s">
        <v>345</v>
      </c>
      <c r="F21" s="127" t="s">
        <v>346</v>
      </c>
      <c r="G21" s="128" t="s">
        <v>49</v>
      </c>
      <c r="H21" s="211">
        <v>60</v>
      </c>
      <c r="I21" s="211">
        <v>4.6630000000000003</v>
      </c>
      <c r="J21" s="211">
        <f t="shared" si="0"/>
        <v>279.78000000000003</v>
      </c>
      <c r="K21" s="133"/>
      <c r="L21" s="100"/>
    </row>
    <row r="22" spans="1:12" ht="42" customHeight="1">
      <c r="A22" s="110"/>
      <c r="B22" s="124"/>
      <c r="C22" s="173" t="s">
        <v>54</v>
      </c>
      <c r="D22" s="173" t="s">
        <v>51</v>
      </c>
      <c r="E22" s="174" t="s">
        <v>347</v>
      </c>
      <c r="F22" s="175" t="s">
        <v>348</v>
      </c>
      <c r="G22" s="176" t="s">
        <v>49</v>
      </c>
      <c r="H22" s="212">
        <v>20</v>
      </c>
      <c r="I22" s="212">
        <v>22.3</v>
      </c>
      <c r="J22" s="211">
        <f t="shared" si="0"/>
        <v>446</v>
      </c>
      <c r="K22" s="134"/>
      <c r="L22" s="100"/>
    </row>
    <row r="23" spans="1:12" ht="33.75" customHeight="1">
      <c r="A23" s="110"/>
      <c r="B23" s="124"/>
      <c r="C23" s="173" t="s">
        <v>62</v>
      </c>
      <c r="D23" s="173" t="s">
        <v>51</v>
      </c>
      <c r="E23" s="174" t="s">
        <v>349</v>
      </c>
      <c r="F23" s="175" t="s">
        <v>350</v>
      </c>
      <c r="G23" s="176" t="s">
        <v>49</v>
      </c>
      <c r="H23" s="212">
        <v>20</v>
      </c>
      <c r="I23" s="212">
        <v>12</v>
      </c>
      <c r="J23" s="211">
        <f t="shared" si="0"/>
        <v>240</v>
      </c>
      <c r="K23" s="134"/>
      <c r="L23" s="100"/>
    </row>
    <row r="24" spans="1:12" ht="36" customHeight="1">
      <c r="A24" s="110"/>
      <c r="B24" s="124"/>
      <c r="C24" s="173" t="s">
        <v>58</v>
      </c>
      <c r="D24" s="173" t="s">
        <v>51</v>
      </c>
      <c r="E24" s="174" t="s">
        <v>351</v>
      </c>
      <c r="F24" s="175" t="s">
        <v>352</v>
      </c>
      <c r="G24" s="176" t="s">
        <v>49</v>
      </c>
      <c r="H24" s="212">
        <v>10</v>
      </c>
      <c r="I24" s="212">
        <v>5.73</v>
      </c>
      <c r="J24" s="211">
        <f t="shared" si="0"/>
        <v>57.300000000000004</v>
      </c>
      <c r="K24" s="134"/>
      <c r="L24" s="100"/>
    </row>
    <row r="25" spans="1:12" ht="35.25" customHeight="1">
      <c r="A25" s="110"/>
      <c r="B25" s="124"/>
      <c r="C25" s="173" t="s">
        <v>69</v>
      </c>
      <c r="D25" s="173" t="s">
        <v>51</v>
      </c>
      <c r="E25" s="174" t="s">
        <v>353</v>
      </c>
      <c r="F25" s="175" t="s">
        <v>354</v>
      </c>
      <c r="G25" s="176" t="s">
        <v>49</v>
      </c>
      <c r="H25" s="212">
        <v>10</v>
      </c>
      <c r="I25" s="212">
        <v>35.5</v>
      </c>
      <c r="J25" s="211">
        <f t="shared" si="0"/>
        <v>355</v>
      </c>
      <c r="K25" s="134"/>
      <c r="L25" s="100"/>
    </row>
    <row r="26" spans="1:12" ht="29.25" customHeight="1">
      <c r="A26" s="110"/>
      <c r="B26" s="124"/>
      <c r="C26" s="125" t="s">
        <v>61</v>
      </c>
      <c r="D26" s="125" t="s">
        <v>46</v>
      </c>
      <c r="E26" s="126" t="s">
        <v>355</v>
      </c>
      <c r="F26" s="127" t="s">
        <v>356</v>
      </c>
      <c r="G26" s="128" t="s">
        <v>77</v>
      </c>
      <c r="H26" s="211">
        <v>14.675000000000001</v>
      </c>
      <c r="I26" s="211">
        <v>1.3</v>
      </c>
      <c r="J26" s="211">
        <f t="shared" si="0"/>
        <v>19.077500000000001</v>
      </c>
      <c r="K26" s="133"/>
      <c r="L26" s="100"/>
    </row>
    <row r="27" spans="1:12" ht="12.75">
      <c r="A27" s="105"/>
      <c r="B27" s="123"/>
      <c r="C27" s="169"/>
      <c r="D27" s="170" t="s">
        <v>20</v>
      </c>
      <c r="E27" s="172" t="s">
        <v>99</v>
      </c>
      <c r="F27" s="172" t="s">
        <v>357</v>
      </c>
      <c r="G27" s="169"/>
      <c r="H27" s="208"/>
      <c r="I27" s="208"/>
      <c r="J27" s="210">
        <f>SUM(J28:J30)</f>
        <v>1042.2330000000002</v>
      </c>
      <c r="K27" s="132"/>
      <c r="L27" s="100"/>
    </row>
    <row r="28" spans="1:12" ht="31.5" customHeight="1">
      <c r="A28" s="110"/>
      <c r="B28" s="124"/>
      <c r="C28" s="125" t="s">
        <v>75</v>
      </c>
      <c r="D28" s="125" t="s">
        <v>46</v>
      </c>
      <c r="E28" s="126" t="s">
        <v>358</v>
      </c>
      <c r="F28" s="127" t="s">
        <v>359</v>
      </c>
      <c r="G28" s="128" t="s">
        <v>100</v>
      </c>
      <c r="H28" s="211">
        <v>1</v>
      </c>
      <c r="I28" s="211">
        <v>36.659999999999997</v>
      </c>
      <c r="J28" s="211">
        <f>H28*I28</f>
        <v>36.659999999999997</v>
      </c>
      <c r="K28" s="133"/>
      <c r="L28" s="100"/>
    </row>
    <row r="29" spans="1:12" ht="33" customHeight="1">
      <c r="A29" s="110"/>
      <c r="B29" s="124"/>
      <c r="C29" s="173" t="s">
        <v>65</v>
      </c>
      <c r="D29" s="173" t="s">
        <v>51</v>
      </c>
      <c r="E29" s="174" t="s">
        <v>360</v>
      </c>
      <c r="F29" s="175" t="s">
        <v>361</v>
      </c>
      <c r="G29" s="176" t="s">
        <v>49</v>
      </c>
      <c r="H29" s="212">
        <v>3</v>
      </c>
      <c r="I29" s="212">
        <v>307.47300000000001</v>
      </c>
      <c r="J29" s="211">
        <f t="shared" ref="J29:J30" si="1">H29*I29</f>
        <v>922.4190000000001</v>
      </c>
      <c r="K29" s="134"/>
      <c r="L29" s="100"/>
    </row>
    <row r="30" spans="1:12" ht="35.25" customHeight="1">
      <c r="A30" s="110"/>
      <c r="B30" s="124"/>
      <c r="C30" s="173" t="s">
        <v>80</v>
      </c>
      <c r="D30" s="173" t="s">
        <v>51</v>
      </c>
      <c r="E30" s="174" t="s">
        <v>362</v>
      </c>
      <c r="F30" s="175" t="s">
        <v>363</v>
      </c>
      <c r="G30" s="176" t="s">
        <v>100</v>
      </c>
      <c r="H30" s="212">
        <v>2</v>
      </c>
      <c r="I30" s="212">
        <v>41.576999999999998</v>
      </c>
      <c r="J30" s="211">
        <f t="shared" si="1"/>
        <v>83.153999999999996</v>
      </c>
      <c r="K30" s="134"/>
      <c r="L30" s="100"/>
    </row>
    <row r="31" spans="1:12" ht="12.75">
      <c r="A31" s="105"/>
      <c r="B31" s="123"/>
      <c r="C31" s="169"/>
      <c r="D31" s="170" t="s">
        <v>20</v>
      </c>
      <c r="E31" s="172" t="s">
        <v>112</v>
      </c>
      <c r="F31" s="172" t="s">
        <v>364</v>
      </c>
      <c r="G31" s="169"/>
      <c r="H31" s="208"/>
      <c r="I31" s="208"/>
      <c r="J31" s="210">
        <f>SUM(J32:J42)</f>
        <v>2677.6758000000004</v>
      </c>
      <c r="K31" s="132"/>
      <c r="L31" s="100"/>
    </row>
    <row r="32" spans="1:12" ht="34.5" customHeight="1">
      <c r="A32" s="110"/>
      <c r="B32" s="124"/>
      <c r="C32" s="125" t="s">
        <v>68</v>
      </c>
      <c r="D32" s="125" t="s">
        <v>46</v>
      </c>
      <c r="E32" s="126" t="s">
        <v>365</v>
      </c>
      <c r="F32" s="127" t="s">
        <v>366</v>
      </c>
      <c r="G32" s="128" t="s">
        <v>49</v>
      </c>
      <c r="H32" s="211">
        <v>10</v>
      </c>
      <c r="I32" s="211">
        <v>15.564</v>
      </c>
      <c r="J32" s="211">
        <f>H32*I32</f>
        <v>155.63999999999999</v>
      </c>
      <c r="K32" s="133"/>
      <c r="L32" s="100"/>
    </row>
    <row r="33" spans="1:12" ht="32.25" customHeight="1">
      <c r="A33" s="110"/>
      <c r="B33" s="124"/>
      <c r="C33" s="125" t="s">
        <v>84</v>
      </c>
      <c r="D33" s="125" t="s">
        <v>46</v>
      </c>
      <c r="E33" s="126" t="s">
        <v>367</v>
      </c>
      <c r="F33" s="127" t="s">
        <v>368</v>
      </c>
      <c r="G33" s="128" t="s">
        <v>49</v>
      </c>
      <c r="H33" s="211">
        <v>20</v>
      </c>
      <c r="I33" s="211">
        <v>17.59</v>
      </c>
      <c r="J33" s="211">
        <f t="shared" ref="J33:J42" si="2">H33*I33</f>
        <v>351.8</v>
      </c>
      <c r="K33" s="133"/>
      <c r="L33" s="100"/>
    </row>
    <row r="34" spans="1:12" ht="30" customHeight="1">
      <c r="A34" s="110"/>
      <c r="B34" s="124"/>
      <c r="C34" s="125" t="s">
        <v>72</v>
      </c>
      <c r="D34" s="125" t="s">
        <v>46</v>
      </c>
      <c r="E34" s="126" t="s">
        <v>369</v>
      </c>
      <c r="F34" s="127" t="s">
        <v>370</v>
      </c>
      <c r="G34" s="128" t="s">
        <v>49</v>
      </c>
      <c r="H34" s="211">
        <v>20</v>
      </c>
      <c r="I34" s="211">
        <v>35.975000000000001</v>
      </c>
      <c r="J34" s="211">
        <f t="shared" si="2"/>
        <v>719.5</v>
      </c>
      <c r="K34" s="133"/>
      <c r="L34" s="100"/>
    </row>
    <row r="35" spans="1:12" ht="29.25" customHeight="1">
      <c r="A35" s="110"/>
      <c r="B35" s="124"/>
      <c r="C35" s="125" t="s">
        <v>89</v>
      </c>
      <c r="D35" s="125" t="s">
        <v>46</v>
      </c>
      <c r="E35" s="126" t="s">
        <v>371</v>
      </c>
      <c r="F35" s="127" t="s">
        <v>372</v>
      </c>
      <c r="G35" s="128" t="s">
        <v>49</v>
      </c>
      <c r="H35" s="211">
        <v>10</v>
      </c>
      <c r="I35" s="211">
        <v>67.494</v>
      </c>
      <c r="J35" s="211">
        <f t="shared" si="2"/>
        <v>674.94</v>
      </c>
      <c r="K35" s="133"/>
      <c r="L35" s="100"/>
    </row>
    <row r="36" spans="1:12" ht="30.75" customHeight="1">
      <c r="A36" s="110"/>
      <c r="B36" s="124"/>
      <c r="C36" s="125" t="s">
        <v>50</v>
      </c>
      <c r="D36" s="125" t="s">
        <v>46</v>
      </c>
      <c r="E36" s="126" t="s">
        <v>373</v>
      </c>
      <c r="F36" s="127" t="s">
        <v>374</v>
      </c>
      <c r="G36" s="128" t="s">
        <v>100</v>
      </c>
      <c r="H36" s="211">
        <v>6</v>
      </c>
      <c r="I36" s="211">
        <v>36.752000000000002</v>
      </c>
      <c r="J36" s="211">
        <f t="shared" si="2"/>
        <v>220.512</v>
      </c>
      <c r="K36" s="133"/>
      <c r="L36" s="100"/>
    </row>
    <row r="37" spans="1:12" ht="27.75" customHeight="1">
      <c r="A37" s="110"/>
      <c r="B37" s="124"/>
      <c r="C37" s="125" t="s">
        <v>91</v>
      </c>
      <c r="D37" s="125" t="s">
        <v>46</v>
      </c>
      <c r="E37" s="126" t="s">
        <v>375</v>
      </c>
      <c r="F37" s="127" t="s">
        <v>376</v>
      </c>
      <c r="G37" s="128" t="s">
        <v>49</v>
      </c>
      <c r="H37" s="211">
        <v>50</v>
      </c>
      <c r="I37" s="211">
        <v>0.56799999999999995</v>
      </c>
      <c r="J37" s="211">
        <f t="shared" si="2"/>
        <v>28.4</v>
      </c>
      <c r="K37" s="133"/>
      <c r="L37" s="100"/>
    </row>
    <row r="38" spans="1:12" ht="25.5" customHeight="1">
      <c r="A38" s="110"/>
      <c r="B38" s="124"/>
      <c r="C38" s="125" t="s">
        <v>76</v>
      </c>
      <c r="D38" s="125" t="s">
        <v>46</v>
      </c>
      <c r="E38" s="126" t="s">
        <v>377</v>
      </c>
      <c r="F38" s="127" t="s">
        <v>378</v>
      </c>
      <c r="G38" s="128" t="s">
        <v>49</v>
      </c>
      <c r="H38" s="211">
        <v>10</v>
      </c>
      <c r="I38" s="211">
        <v>0.94899999999999995</v>
      </c>
      <c r="J38" s="211">
        <f t="shared" si="2"/>
        <v>9.49</v>
      </c>
      <c r="K38" s="133"/>
      <c r="L38" s="100"/>
    </row>
    <row r="39" spans="1:12" ht="24" customHeight="1">
      <c r="A39" s="110"/>
      <c r="B39" s="124"/>
      <c r="C39" s="125" t="s">
        <v>94</v>
      </c>
      <c r="D39" s="125" t="s">
        <v>46</v>
      </c>
      <c r="E39" s="126" t="s">
        <v>379</v>
      </c>
      <c r="F39" s="127" t="s">
        <v>380</v>
      </c>
      <c r="G39" s="128" t="s">
        <v>100</v>
      </c>
      <c r="H39" s="211">
        <v>2</v>
      </c>
      <c r="I39" s="211">
        <v>67.855999999999995</v>
      </c>
      <c r="J39" s="211">
        <f t="shared" si="2"/>
        <v>135.71199999999999</v>
      </c>
      <c r="K39" s="133"/>
      <c r="L39" s="100"/>
    </row>
    <row r="40" spans="1:12" ht="22.5" customHeight="1">
      <c r="A40" s="110"/>
      <c r="B40" s="124"/>
      <c r="C40" s="125" t="s">
        <v>1</v>
      </c>
      <c r="D40" s="125" t="s">
        <v>46</v>
      </c>
      <c r="E40" s="126" t="s">
        <v>381</v>
      </c>
      <c r="F40" s="127" t="s">
        <v>382</v>
      </c>
      <c r="G40" s="128" t="s">
        <v>100</v>
      </c>
      <c r="H40" s="211">
        <v>6</v>
      </c>
      <c r="I40" s="211">
        <v>49.776000000000003</v>
      </c>
      <c r="J40" s="211">
        <f t="shared" si="2"/>
        <v>298.65600000000001</v>
      </c>
      <c r="K40" s="133"/>
      <c r="L40" s="100"/>
    </row>
    <row r="41" spans="1:12" ht="21" customHeight="1">
      <c r="A41" s="110"/>
      <c r="B41" s="124"/>
      <c r="C41" s="125" t="s">
        <v>97</v>
      </c>
      <c r="D41" s="125" t="s">
        <v>46</v>
      </c>
      <c r="E41" s="126" t="s">
        <v>383</v>
      </c>
      <c r="F41" s="127" t="s">
        <v>384</v>
      </c>
      <c r="G41" s="128" t="s">
        <v>100</v>
      </c>
      <c r="H41" s="211">
        <v>2</v>
      </c>
      <c r="I41" s="211">
        <v>21.39</v>
      </c>
      <c r="J41" s="211">
        <f t="shared" si="2"/>
        <v>42.78</v>
      </c>
      <c r="K41" s="133"/>
      <c r="L41" s="100"/>
    </row>
    <row r="42" spans="1:12" ht="31.5" customHeight="1">
      <c r="A42" s="110"/>
      <c r="B42" s="124"/>
      <c r="C42" s="125" t="s">
        <v>82</v>
      </c>
      <c r="D42" s="125" t="s">
        <v>46</v>
      </c>
      <c r="E42" s="126" t="s">
        <v>385</v>
      </c>
      <c r="F42" s="127" t="s">
        <v>386</v>
      </c>
      <c r="G42" s="128" t="s">
        <v>77</v>
      </c>
      <c r="H42" s="211">
        <v>28.747</v>
      </c>
      <c r="I42" s="211">
        <v>1.4</v>
      </c>
      <c r="J42" s="211">
        <f t="shared" si="2"/>
        <v>40.245799999999996</v>
      </c>
      <c r="K42" s="133"/>
      <c r="L42" s="100"/>
    </row>
    <row r="43" spans="1:12" ht="12.75">
      <c r="A43" s="105"/>
      <c r="B43" s="123"/>
      <c r="C43" s="169"/>
      <c r="D43" s="170" t="s">
        <v>20</v>
      </c>
      <c r="E43" s="172" t="s">
        <v>153</v>
      </c>
      <c r="F43" s="172" t="s">
        <v>387</v>
      </c>
      <c r="G43" s="169"/>
      <c r="H43" s="208"/>
      <c r="I43" s="208"/>
      <c r="J43" s="210">
        <f>SUM(J44:J65)</f>
        <v>2724.7625000000003</v>
      </c>
      <c r="K43" s="132"/>
      <c r="L43" s="100"/>
    </row>
    <row r="44" spans="1:12" ht="21" customHeight="1">
      <c r="A44" s="110"/>
      <c r="B44" s="124"/>
      <c r="C44" s="125" t="s">
        <v>102</v>
      </c>
      <c r="D44" s="125" t="s">
        <v>46</v>
      </c>
      <c r="E44" s="126" t="s">
        <v>388</v>
      </c>
      <c r="F44" s="127" t="s">
        <v>389</v>
      </c>
      <c r="G44" s="128" t="s">
        <v>100</v>
      </c>
      <c r="H44" s="211">
        <v>3</v>
      </c>
      <c r="I44" s="211">
        <v>13.744999999999999</v>
      </c>
      <c r="J44" s="211">
        <f>H44*I44</f>
        <v>41.234999999999999</v>
      </c>
      <c r="K44" s="133"/>
      <c r="L44" s="100"/>
    </row>
    <row r="45" spans="1:12" ht="25.5" customHeight="1">
      <c r="A45" s="110"/>
      <c r="B45" s="124"/>
      <c r="C45" s="173" t="s">
        <v>83</v>
      </c>
      <c r="D45" s="173" t="s">
        <v>51</v>
      </c>
      <c r="E45" s="174" t="s">
        <v>390</v>
      </c>
      <c r="F45" s="175" t="s">
        <v>391</v>
      </c>
      <c r="G45" s="176" t="s">
        <v>100</v>
      </c>
      <c r="H45" s="212">
        <v>3</v>
      </c>
      <c r="I45" s="212">
        <v>55.35</v>
      </c>
      <c r="J45" s="211">
        <f t="shared" ref="J45:J65" si="3">H45*I45</f>
        <v>166.05</v>
      </c>
      <c r="K45" s="134"/>
      <c r="L45" s="100"/>
    </row>
    <row r="46" spans="1:12" ht="24" customHeight="1">
      <c r="A46" s="110"/>
      <c r="B46" s="124"/>
      <c r="C46" s="125" t="s">
        <v>105</v>
      </c>
      <c r="D46" s="125" t="s">
        <v>46</v>
      </c>
      <c r="E46" s="126" t="s">
        <v>392</v>
      </c>
      <c r="F46" s="127" t="s">
        <v>393</v>
      </c>
      <c r="G46" s="128" t="s">
        <v>100</v>
      </c>
      <c r="H46" s="211">
        <v>3</v>
      </c>
      <c r="I46" s="211">
        <v>9.2460000000000004</v>
      </c>
      <c r="J46" s="211">
        <f t="shared" si="3"/>
        <v>27.738</v>
      </c>
      <c r="K46" s="133"/>
      <c r="L46" s="100"/>
    </row>
    <row r="47" spans="1:12" ht="25.5" customHeight="1">
      <c r="A47" s="110"/>
      <c r="B47" s="124"/>
      <c r="C47" s="173" t="s">
        <v>87</v>
      </c>
      <c r="D47" s="173" t="s">
        <v>51</v>
      </c>
      <c r="E47" s="174" t="s">
        <v>394</v>
      </c>
      <c r="F47" s="175" t="s">
        <v>395</v>
      </c>
      <c r="G47" s="176" t="s">
        <v>100</v>
      </c>
      <c r="H47" s="212">
        <v>3</v>
      </c>
      <c r="I47" s="212">
        <v>44.55</v>
      </c>
      <c r="J47" s="211">
        <f t="shared" si="3"/>
        <v>133.64999999999998</v>
      </c>
      <c r="K47" s="134"/>
      <c r="L47" s="100"/>
    </row>
    <row r="48" spans="1:12" ht="34.5" customHeight="1">
      <c r="A48" s="110"/>
      <c r="B48" s="124"/>
      <c r="C48" s="125" t="s">
        <v>106</v>
      </c>
      <c r="D48" s="125" t="s">
        <v>46</v>
      </c>
      <c r="E48" s="126" t="s">
        <v>396</v>
      </c>
      <c r="F48" s="127" t="s">
        <v>397</v>
      </c>
      <c r="G48" s="128" t="s">
        <v>100</v>
      </c>
      <c r="H48" s="211">
        <v>3</v>
      </c>
      <c r="I48" s="211">
        <v>25.626999999999999</v>
      </c>
      <c r="J48" s="211">
        <f t="shared" si="3"/>
        <v>76.881</v>
      </c>
      <c r="K48" s="133"/>
      <c r="L48" s="100"/>
    </row>
    <row r="49" spans="1:12" ht="25.5" customHeight="1">
      <c r="A49" s="110"/>
      <c r="B49" s="124"/>
      <c r="C49" s="173" t="s">
        <v>88</v>
      </c>
      <c r="D49" s="173" t="s">
        <v>51</v>
      </c>
      <c r="E49" s="174" t="s">
        <v>398</v>
      </c>
      <c r="F49" s="175" t="s">
        <v>435</v>
      </c>
      <c r="G49" s="176" t="s">
        <v>399</v>
      </c>
      <c r="H49" s="212">
        <v>3</v>
      </c>
      <c r="I49" s="212">
        <v>59.4</v>
      </c>
      <c r="J49" s="211">
        <f t="shared" si="3"/>
        <v>178.2</v>
      </c>
      <c r="K49" s="134"/>
      <c r="L49" s="100"/>
    </row>
    <row r="50" spans="1:12" ht="30" customHeight="1">
      <c r="A50" s="110"/>
      <c r="B50" s="124"/>
      <c r="C50" s="173" t="s">
        <v>90</v>
      </c>
      <c r="D50" s="173" t="s">
        <v>51</v>
      </c>
      <c r="E50" s="174" t="s">
        <v>400</v>
      </c>
      <c r="F50" s="175" t="s">
        <v>436</v>
      </c>
      <c r="G50" s="176" t="s">
        <v>100</v>
      </c>
      <c r="H50" s="212">
        <v>2</v>
      </c>
      <c r="I50" s="212">
        <v>88</v>
      </c>
      <c r="J50" s="211">
        <f t="shared" si="3"/>
        <v>176</v>
      </c>
      <c r="K50" s="134"/>
      <c r="L50" s="100"/>
    </row>
    <row r="51" spans="1:12" ht="34.5" customHeight="1">
      <c r="A51" s="110"/>
      <c r="B51" s="124"/>
      <c r="C51" s="125" t="s">
        <v>92</v>
      </c>
      <c r="D51" s="125" t="s">
        <v>46</v>
      </c>
      <c r="E51" s="126" t="s">
        <v>401</v>
      </c>
      <c r="F51" s="127" t="s">
        <v>402</v>
      </c>
      <c r="G51" s="128" t="s">
        <v>100</v>
      </c>
      <c r="H51" s="211">
        <v>1</v>
      </c>
      <c r="I51" s="211">
        <v>126.857</v>
      </c>
      <c r="J51" s="211">
        <f t="shared" si="3"/>
        <v>126.857</v>
      </c>
      <c r="K51" s="133"/>
      <c r="L51" s="100"/>
    </row>
    <row r="52" spans="1:12" ht="25.5" customHeight="1">
      <c r="A52" s="110"/>
      <c r="B52" s="124"/>
      <c r="C52" s="173" t="s">
        <v>114</v>
      </c>
      <c r="D52" s="173" t="s">
        <v>51</v>
      </c>
      <c r="E52" s="174" t="s">
        <v>403</v>
      </c>
      <c r="F52" s="175" t="s">
        <v>404</v>
      </c>
      <c r="G52" s="176" t="s">
        <v>399</v>
      </c>
      <c r="H52" s="212">
        <v>1</v>
      </c>
      <c r="I52" s="212">
        <v>550</v>
      </c>
      <c r="J52" s="211">
        <f t="shared" si="3"/>
        <v>550</v>
      </c>
      <c r="K52" s="134"/>
      <c r="L52" s="100"/>
    </row>
    <row r="53" spans="1:12" ht="24.75" customHeight="1">
      <c r="A53" s="110"/>
      <c r="B53" s="124"/>
      <c r="C53" s="125" t="s">
        <v>93</v>
      </c>
      <c r="D53" s="125" t="s">
        <v>46</v>
      </c>
      <c r="E53" s="126" t="s">
        <v>405</v>
      </c>
      <c r="F53" s="127" t="s">
        <v>406</v>
      </c>
      <c r="G53" s="128" t="s">
        <v>164</v>
      </c>
      <c r="H53" s="211">
        <v>6</v>
      </c>
      <c r="I53" s="211">
        <v>23.530999999999999</v>
      </c>
      <c r="J53" s="211">
        <f t="shared" si="3"/>
        <v>141.18599999999998</v>
      </c>
      <c r="K53" s="133"/>
      <c r="L53" s="100"/>
    </row>
    <row r="54" spans="1:12" ht="21" customHeight="1">
      <c r="A54" s="110"/>
      <c r="B54" s="124"/>
      <c r="C54" s="125" t="s">
        <v>119</v>
      </c>
      <c r="D54" s="125" t="s">
        <v>46</v>
      </c>
      <c r="E54" s="126" t="s">
        <v>407</v>
      </c>
      <c r="F54" s="127" t="s">
        <v>408</v>
      </c>
      <c r="G54" s="128" t="s">
        <v>164</v>
      </c>
      <c r="H54" s="211">
        <v>9</v>
      </c>
      <c r="I54" s="211">
        <v>31.47</v>
      </c>
      <c r="J54" s="211">
        <f t="shared" si="3"/>
        <v>283.23</v>
      </c>
      <c r="K54" s="133"/>
      <c r="L54" s="100"/>
    </row>
    <row r="55" spans="1:12" ht="21" customHeight="1">
      <c r="A55" s="110"/>
      <c r="B55" s="124"/>
      <c r="C55" s="125" t="s">
        <v>95</v>
      </c>
      <c r="D55" s="125" t="s">
        <v>46</v>
      </c>
      <c r="E55" s="126" t="s">
        <v>409</v>
      </c>
      <c r="F55" s="127" t="s">
        <v>410</v>
      </c>
      <c r="G55" s="128" t="s">
        <v>164</v>
      </c>
      <c r="H55" s="211">
        <v>6</v>
      </c>
      <c r="I55" s="211">
        <v>54.674999999999997</v>
      </c>
      <c r="J55" s="211">
        <f t="shared" si="3"/>
        <v>328.04999999999995</v>
      </c>
      <c r="K55" s="133"/>
      <c r="L55" s="100"/>
    </row>
    <row r="56" spans="1:12" ht="24" customHeight="1">
      <c r="A56" s="110"/>
      <c r="B56" s="124"/>
      <c r="C56" s="125" t="s">
        <v>125</v>
      </c>
      <c r="D56" s="125" t="s">
        <v>46</v>
      </c>
      <c r="E56" s="126" t="s">
        <v>411</v>
      </c>
      <c r="F56" s="127" t="s">
        <v>412</v>
      </c>
      <c r="G56" s="128" t="s">
        <v>100</v>
      </c>
      <c r="H56" s="211">
        <v>3</v>
      </c>
      <c r="I56" s="211">
        <v>4.6479999999999997</v>
      </c>
      <c r="J56" s="211">
        <f t="shared" si="3"/>
        <v>13.943999999999999</v>
      </c>
      <c r="K56" s="133"/>
      <c r="L56" s="100"/>
    </row>
    <row r="57" spans="1:12" ht="24.75" customHeight="1">
      <c r="A57" s="110"/>
      <c r="B57" s="124"/>
      <c r="C57" s="173" t="s">
        <v>96</v>
      </c>
      <c r="D57" s="173" t="s">
        <v>51</v>
      </c>
      <c r="E57" s="174" t="s">
        <v>413</v>
      </c>
      <c r="F57" s="175" t="s">
        <v>414</v>
      </c>
      <c r="G57" s="176" t="s">
        <v>100</v>
      </c>
      <c r="H57" s="212">
        <v>2</v>
      </c>
      <c r="I57" s="212">
        <v>11.211</v>
      </c>
      <c r="J57" s="211">
        <f t="shared" si="3"/>
        <v>22.422000000000001</v>
      </c>
      <c r="K57" s="134"/>
      <c r="L57" s="100"/>
    </row>
    <row r="58" spans="1:12" ht="21.75" customHeight="1">
      <c r="A58" s="110"/>
      <c r="B58" s="124"/>
      <c r="C58" s="173" t="s">
        <v>131</v>
      </c>
      <c r="D58" s="173" t="s">
        <v>51</v>
      </c>
      <c r="E58" s="174" t="s">
        <v>415</v>
      </c>
      <c r="F58" s="175" t="s">
        <v>416</v>
      </c>
      <c r="G58" s="176" t="s">
        <v>100</v>
      </c>
      <c r="H58" s="212">
        <v>1</v>
      </c>
      <c r="I58" s="212">
        <v>11.52</v>
      </c>
      <c r="J58" s="211">
        <f t="shared" si="3"/>
        <v>11.52</v>
      </c>
      <c r="K58" s="134"/>
      <c r="L58" s="100"/>
    </row>
    <row r="59" spans="1:12" ht="33" customHeight="1">
      <c r="A59" s="110"/>
      <c r="B59" s="124"/>
      <c r="C59" s="125" t="s">
        <v>98</v>
      </c>
      <c r="D59" s="125" t="s">
        <v>46</v>
      </c>
      <c r="E59" s="126" t="s">
        <v>417</v>
      </c>
      <c r="F59" s="127" t="s">
        <v>418</v>
      </c>
      <c r="G59" s="128" t="s">
        <v>100</v>
      </c>
      <c r="H59" s="211">
        <v>8</v>
      </c>
      <c r="I59" s="211">
        <v>2.2730000000000001</v>
      </c>
      <c r="J59" s="211">
        <f t="shared" si="3"/>
        <v>18.184000000000001</v>
      </c>
      <c r="K59" s="133"/>
      <c r="L59" s="100"/>
    </row>
    <row r="60" spans="1:12" ht="26.25" customHeight="1">
      <c r="A60" s="110"/>
      <c r="B60" s="124"/>
      <c r="C60" s="173" t="s">
        <v>138</v>
      </c>
      <c r="D60" s="173" t="s">
        <v>51</v>
      </c>
      <c r="E60" s="174" t="s">
        <v>419</v>
      </c>
      <c r="F60" s="175" t="s">
        <v>420</v>
      </c>
      <c r="G60" s="176" t="s">
        <v>100</v>
      </c>
      <c r="H60" s="212">
        <v>8</v>
      </c>
      <c r="I60" s="212">
        <v>12.1</v>
      </c>
      <c r="J60" s="211">
        <f t="shared" si="3"/>
        <v>96.8</v>
      </c>
      <c r="K60" s="134"/>
      <c r="L60" s="100"/>
    </row>
    <row r="61" spans="1:12" ht="33.75" customHeight="1">
      <c r="A61" s="110"/>
      <c r="B61" s="124"/>
      <c r="C61" s="125" t="s">
        <v>101</v>
      </c>
      <c r="D61" s="125" t="s">
        <v>46</v>
      </c>
      <c r="E61" s="126" t="s">
        <v>421</v>
      </c>
      <c r="F61" s="127" t="s">
        <v>422</v>
      </c>
      <c r="G61" s="128" t="s">
        <v>100</v>
      </c>
      <c r="H61" s="211">
        <v>8</v>
      </c>
      <c r="I61" s="211">
        <v>6.76</v>
      </c>
      <c r="J61" s="211">
        <f t="shared" si="3"/>
        <v>54.08</v>
      </c>
      <c r="K61" s="133"/>
      <c r="L61" s="100"/>
    </row>
    <row r="62" spans="1:12" ht="30" customHeight="1">
      <c r="A62" s="110"/>
      <c r="B62" s="124"/>
      <c r="C62" s="173" t="s">
        <v>141</v>
      </c>
      <c r="D62" s="173" t="s">
        <v>51</v>
      </c>
      <c r="E62" s="174" t="s">
        <v>423</v>
      </c>
      <c r="F62" s="175" t="s">
        <v>424</v>
      </c>
      <c r="G62" s="176" t="s">
        <v>332</v>
      </c>
      <c r="H62" s="212">
        <v>1</v>
      </c>
      <c r="I62" s="212">
        <v>80</v>
      </c>
      <c r="J62" s="211">
        <f t="shared" si="3"/>
        <v>80</v>
      </c>
      <c r="K62" s="134"/>
      <c r="L62" s="100"/>
    </row>
    <row r="63" spans="1:12" ht="28.5" customHeight="1">
      <c r="A63" s="110"/>
      <c r="B63" s="124"/>
      <c r="C63" s="125" t="s">
        <v>103</v>
      </c>
      <c r="D63" s="125" t="s">
        <v>46</v>
      </c>
      <c r="E63" s="126" t="s">
        <v>425</v>
      </c>
      <c r="F63" s="127" t="s">
        <v>426</v>
      </c>
      <c r="G63" s="128" t="s">
        <v>100</v>
      </c>
      <c r="H63" s="211">
        <v>8</v>
      </c>
      <c r="I63" s="211">
        <v>8.298</v>
      </c>
      <c r="J63" s="211">
        <f t="shared" si="3"/>
        <v>66.384</v>
      </c>
      <c r="K63" s="133"/>
      <c r="L63" s="100"/>
    </row>
    <row r="64" spans="1:12" ht="35.25" customHeight="1">
      <c r="A64" s="110"/>
      <c r="B64" s="124"/>
      <c r="C64" s="173" t="s">
        <v>144</v>
      </c>
      <c r="D64" s="173" t="s">
        <v>51</v>
      </c>
      <c r="E64" s="174" t="s">
        <v>427</v>
      </c>
      <c r="F64" s="175" t="s">
        <v>428</v>
      </c>
      <c r="G64" s="176" t="s">
        <v>100</v>
      </c>
      <c r="H64" s="212">
        <v>8</v>
      </c>
      <c r="I64" s="212">
        <v>15</v>
      </c>
      <c r="J64" s="211">
        <f t="shared" si="3"/>
        <v>120</v>
      </c>
      <c r="K64" s="134"/>
      <c r="L64" s="100"/>
    </row>
    <row r="65" spans="1:12" ht="30" customHeight="1">
      <c r="A65" s="110"/>
      <c r="B65" s="124"/>
      <c r="C65" s="125" t="s">
        <v>104</v>
      </c>
      <c r="D65" s="125" t="s">
        <v>46</v>
      </c>
      <c r="E65" s="126" t="s">
        <v>429</v>
      </c>
      <c r="F65" s="127" t="s">
        <v>430</v>
      </c>
      <c r="G65" s="128" t="s">
        <v>77</v>
      </c>
      <c r="H65" s="211">
        <v>49.405999999999999</v>
      </c>
      <c r="I65" s="211">
        <v>0.25</v>
      </c>
      <c r="J65" s="211">
        <f t="shared" si="3"/>
        <v>12.3515</v>
      </c>
      <c r="K65" s="133"/>
      <c r="L65" s="100"/>
    </row>
    <row r="66" spans="1:12" ht="12.75">
      <c r="A66" s="105"/>
      <c r="B66" s="123"/>
      <c r="C66" s="169"/>
      <c r="D66" s="170" t="s">
        <v>20</v>
      </c>
      <c r="E66" s="172" t="s">
        <v>238</v>
      </c>
      <c r="F66" s="172" t="s">
        <v>239</v>
      </c>
      <c r="G66" s="169"/>
      <c r="H66" s="208"/>
      <c r="I66" s="208"/>
      <c r="J66" s="210">
        <f>SUM(J67)</f>
        <v>27.36</v>
      </c>
      <c r="K66" s="132"/>
      <c r="L66" s="100"/>
    </row>
    <row r="67" spans="1:12" ht="21" customHeight="1">
      <c r="A67" s="110"/>
      <c r="B67" s="124"/>
      <c r="C67" s="125" t="s">
        <v>146</v>
      </c>
      <c r="D67" s="125" t="s">
        <v>46</v>
      </c>
      <c r="E67" s="126" t="s">
        <v>431</v>
      </c>
      <c r="F67" s="127" t="s">
        <v>432</v>
      </c>
      <c r="G67" s="128" t="s">
        <v>49</v>
      </c>
      <c r="H67" s="211">
        <v>60</v>
      </c>
      <c r="I67" s="211">
        <v>0.45600000000000002</v>
      </c>
      <c r="J67" s="211">
        <f>H67*I67</f>
        <v>27.36</v>
      </c>
      <c r="K67" s="133"/>
      <c r="L67" s="100"/>
    </row>
    <row r="68" spans="1:12" ht="15">
      <c r="A68" s="105"/>
      <c r="B68" s="123"/>
      <c r="C68" s="169"/>
      <c r="D68" s="170" t="s">
        <v>20</v>
      </c>
      <c r="E68" s="171" t="s">
        <v>328</v>
      </c>
      <c r="F68" s="171" t="s">
        <v>433</v>
      </c>
      <c r="G68" s="169"/>
      <c r="H68" s="208"/>
      <c r="I68" s="208"/>
      <c r="J68" s="209">
        <f>SUM(J69:J69)</f>
        <v>0</v>
      </c>
      <c r="K68" s="131"/>
      <c r="L68" s="100"/>
    </row>
    <row r="69" spans="1:12" ht="20.25" customHeight="1">
      <c r="A69" s="110"/>
      <c r="B69" s="124"/>
      <c r="C69" s="125"/>
      <c r="D69" s="125"/>
      <c r="E69" s="126"/>
      <c r="F69" s="127"/>
      <c r="G69" s="128"/>
      <c r="H69" s="211"/>
      <c r="I69" s="211"/>
      <c r="J69" s="211"/>
      <c r="K69" s="133"/>
      <c r="L69" s="100"/>
    </row>
    <row r="70" spans="1:12">
      <c r="A70" s="110"/>
      <c r="B70" s="112"/>
      <c r="C70" s="113"/>
      <c r="D70" s="113"/>
      <c r="E70" s="113"/>
      <c r="F70" s="113"/>
      <c r="G70" s="113"/>
      <c r="H70" s="213"/>
      <c r="I70" s="213"/>
      <c r="J70" s="213"/>
      <c r="K70" s="135"/>
      <c r="L70" s="100"/>
    </row>
  </sheetData>
  <mergeCells count="2">
    <mergeCell ref="D7:F7"/>
    <mergeCell ref="D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Rekapitulácia stavby</vt:lpstr>
      <vt:lpstr>1 - uk</vt:lpstr>
      <vt:lpstr>2-stav.časť</vt:lpstr>
      <vt:lpstr>strojovňa</vt:lpstr>
      <vt:lpstr>'1 - uk'!Názvy_tlače</vt:lpstr>
      <vt:lpstr>'Rekapitulácia stavby'!Názvy_tlače</vt:lpstr>
      <vt:lpstr>'1 - uk'!Oblasť_tlače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 B</dc:creator>
  <cp:lastModifiedBy>beata BS. sarinova</cp:lastModifiedBy>
  <cp:lastPrinted>2021-02-22T06:50:42Z</cp:lastPrinted>
  <dcterms:created xsi:type="dcterms:W3CDTF">2020-11-04T07:46:19Z</dcterms:created>
  <dcterms:modified xsi:type="dcterms:W3CDTF">2021-03-31T06:12:17Z</dcterms:modified>
</cp:coreProperties>
</file>